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0" yWindow="0" windowWidth="25200" windowHeight="11985" tabRatio="737"/>
  </bookViews>
  <sheets>
    <sheet name="stavební část" sheetId="4" r:id="rId1"/>
  </sheets>
  <externalReferences>
    <externalReference r:id="rId2"/>
  </externalReferences>
  <definedNames>
    <definedName name="cisloobjektu">'[1]Krycí list'!$A$4</definedName>
    <definedName name="nazevobjektu">'[1]Krycí list'!$C$4</definedName>
    <definedName name="_xlnm.Print_Titles" localSheetId="0">'stavební část'!$25:$25</definedName>
  </definedNames>
  <calcPr calcId="125725"/>
</workbook>
</file>

<file path=xl/calcChain.xml><?xml version="1.0" encoding="utf-8"?>
<calcChain xmlns="http://schemas.openxmlformats.org/spreadsheetml/2006/main">
  <c r="F48" i="4"/>
  <c r="D39"/>
  <c r="D38"/>
  <c r="D33"/>
  <c r="F79" l="1"/>
  <c r="F78"/>
  <c r="F77" l="1"/>
  <c r="F16" s="1"/>
  <c r="F72"/>
  <c r="F63"/>
  <c r="F46"/>
  <c r="F44"/>
  <c r="F32"/>
  <c r="F39"/>
  <c r="F38"/>
  <c r="F34"/>
  <c r="F31"/>
  <c r="F29"/>
  <c r="F55"/>
  <c r="F54"/>
  <c r="F71"/>
  <c r="F70"/>
  <c r="F69"/>
  <c r="F68"/>
  <c r="F67"/>
  <c r="F66"/>
  <c r="F75"/>
  <c r="F74" s="1"/>
  <c r="F65" l="1"/>
  <c r="F15" l="1"/>
  <c r="F17"/>
  <c r="F62"/>
  <c r="F61"/>
  <c r="F60"/>
  <c r="F59"/>
  <c r="F58"/>
  <c r="F37"/>
  <c r="F36"/>
  <c r="F57" l="1"/>
  <c r="F13" s="1"/>
  <c r="F33"/>
  <c r="F35"/>
  <c r="F30"/>
  <c r="F28" l="1"/>
  <c r="F51"/>
  <c r="F52"/>
  <c r="F53" s="1"/>
  <c r="F43"/>
  <c r="F45"/>
  <c r="F47"/>
  <c r="F50" l="1"/>
  <c r="F12" s="1"/>
  <c r="F42"/>
  <c r="F27" l="1"/>
  <c r="F11" s="1"/>
  <c r="F19" l="1"/>
  <c r="F20" s="1"/>
  <c r="F22" l="1"/>
</calcChain>
</file>

<file path=xl/sharedStrings.xml><?xml version="1.0" encoding="utf-8"?>
<sst xmlns="http://schemas.openxmlformats.org/spreadsheetml/2006/main" count="176" uniqueCount="112">
  <si>
    <t>Rekapitulace</t>
  </si>
  <si>
    <t>Popis prací</t>
  </si>
  <si>
    <t>m2</t>
  </si>
  <si>
    <t>Kč</t>
  </si>
  <si>
    <t>kpl</t>
  </si>
  <si>
    <t>MJ</t>
  </si>
  <si>
    <t>množství</t>
  </si>
  <si>
    <t>cena / MJ</t>
  </si>
  <si>
    <t>celkem (Kč)</t>
  </si>
  <si>
    <t>1</t>
  </si>
  <si>
    <t>2</t>
  </si>
  <si>
    <t>3</t>
  </si>
  <si>
    <t>celkem</t>
  </si>
  <si>
    <t>DPH 21%</t>
  </si>
  <si>
    <t>1.1</t>
  </si>
  <si>
    <t>1.2</t>
  </si>
  <si>
    <t>p.č.</t>
  </si>
  <si>
    <t>2.1</t>
  </si>
  <si>
    <t>2.2</t>
  </si>
  <si>
    <t>2.3</t>
  </si>
  <si>
    <t>Restaurování žulového kamene</t>
  </si>
  <si>
    <t>Chemické ošetření žuly</t>
  </si>
  <si>
    <t>3.1</t>
  </si>
  <si>
    <t>3.2</t>
  </si>
  <si>
    <t>3.3</t>
  </si>
  <si>
    <t>3.4</t>
  </si>
  <si>
    <t>PROPOČET NÁKLADŮ</t>
  </si>
  <si>
    <t>Omítky</t>
  </si>
  <si>
    <t>Břízolit</t>
  </si>
  <si>
    <t>Odstranění břizolitové omítky z celé plochy pomocí pískování alt. zmražených peletek tl. 5 mm</t>
  </si>
  <si>
    <t>Penetrační nátěr + vikýře 80 m2</t>
  </si>
  <si>
    <t>Injektáž + vikýře 80 m2</t>
  </si>
  <si>
    <t>Štuk</t>
  </si>
  <si>
    <t>Žula</t>
  </si>
  <si>
    <t>4</t>
  </si>
  <si>
    <t>4.5</t>
  </si>
  <si>
    <t>Pískovec</t>
  </si>
  <si>
    <t>Omítky celkem</t>
  </si>
  <si>
    <t>Restaurování pískovce</t>
  </si>
  <si>
    <t>Restaurování pískovcových reliefů</t>
  </si>
  <si>
    <t>Patinace pískovce</t>
  </si>
  <si>
    <t>Restaurování zábradlí</t>
  </si>
  <si>
    <t>Restaurování zubořezů</t>
  </si>
  <si>
    <t>bm</t>
  </si>
  <si>
    <t>5</t>
  </si>
  <si>
    <t>Odvoz a likvidace odpadů+doprava materiálu</t>
  </si>
  <si>
    <t>1.1.1</t>
  </si>
  <si>
    <t>1.1.2</t>
  </si>
  <si>
    <t>1.1.4</t>
  </si>
  <si>
    <t>1.1.5</t>
  </si>
  <si>
    <t>1.1.6</t>
  </si>
  <si>
    <t>1.2.1</t>
  </si>
  <si>
    <t>1.2.2</t>
  </si>
  <si>
    <t>1.2.3</t>
  </si>
  <si>
    <t>Odvoz a likvidace materiálu+doprava materiálu</t>
  </si>
  <si>
    <t>Součet nákladů bez DPH</t>
  </si>
  <si>
    <t>Součet nákladů včetně DPH</t>
  </si>
  <si>
    <t>Statiské zajištění prasklin</t>
  </si>
  <si>
    <t xml:space="preserve">Statiské zajištění </t>
  </si>
  <si>
    <t>Statické zajištění prasklin</t>
  </si>
  <si>
    <t xml:space="preserve">Odstranění štukové omítky z celé plochy pomocí pískování alt. zmražených peletek </t>
  </si>
  <si>
    <t>Hydrofobizace žuly</t>
  </si>
  <si>
    <t>Bourání stávajících horních částí světlíků (ŽLB konstrukce + Luxfery) odstranění omítky</t>
  </si>
  <si>
    <t>ks</t>
  </si>
  <si>
    <t>Odstranění omítky z vnitřní strany světlíků s ocelovou mříží</t>
  </si>
  <si>
    <t>Zastropení ŽLB konstrukce + Luxfery</t>
  </si>
  <si>
    <t>Repase krycích kovových mříží</t>
  </si>
  <si>
    <t>Nové vápenocementové omítky 21m2</t>
  </si>
  <si>
    <t>Repase žulových obrubníků 4*0,25=1m2</t>
  </si>
  <si>
    <t>4.1</t>
  </si>
  <si>
    <t>4.2</t>
  </si>
  <si>
    <t>4.3</t>
  </si>
  <si>
    <t>4.4</t>
  </si>
  <si>
    <t>4.6</t>
  </si>
  <si>
    <t>Anglické dvory</t>
  </si>
  <si>
    <t>6</t>
  </si>
  <si>
    <t>2.4</t>
  </si>
  <si>
    <t>2.5</t>
  </si>
  <si>
    <t>Hydrofobizace dlažby</t>
  </si>
  <si>
    <t>Restaurování žulové dlažby včetně spárování</t>
  </si>
  <si>
    <t>Aplikace chem. Odstraňovače (zbobtnání), omytí horkou vodou tlakovou vodou</t>
  </si>
  <si>
    <t>1.1.3.</t>
  </si>
  <si>
    <t>Pomocné práce při tryskání, úklid odpadu a abraziva</t>
  </si>
  <si>
    <t>Omytí regulovanou tlakovou vodou po tryskání a okopu degradovaných omítek</t>
  </si>
  <si>
    <t>1.1.7</t>
  </si>
  <si>
    <t>1.1.8</t>
  </si>
  <si>
    <t>1.1.9</t>
  </si>
  <si>
    <t>Oprava omítek po očištění - vyplnění trhlin, otvorů po injektážích a sjednocení povrchu</t>
  </si>
  <si>
    <t>Zakrytí oken a dveří při tryskání a opravě fasády</t>
  </si>
  <si>
    <t>1.1.10</t>
  </si>
  <si>
    <t xml:space="preserve">Omytí </t>
  </si>
  <si>
    <t>1.2.4</t>
  </si>
  <si>
    <t>Doplnění kleneb jádrovou omítkou do 20%</t>
  </si>
  <si>
    <t>Přeštukování kleneb</t>
  </si>
  <si>
    <t>1.2.5</t>
  </si>
  <si>
    <t>1.1.11</t>
  </si>
  <si>
    <t>3.5</t>
  </si>
  <si>
    <t>3.6</t>
  </si>
  <si>
    <t>Restaurování teras</t>
  </si>
  <si>
    <t>4.7</t>
  </si>
  <si>
    <t>Provětrávání pomocí VZT trub</t>
  </si>
  <si>
    <t>7</t>
  </si>
  <si>
    <t>Opatření proti holubům</t>
  </si>
  <si>
    <t>Mechanická ochrana s pomocí tupých kolíků z nerezové oceli</t>
  </si>
  <si>
    <t>Ochranná síť proti ptactvu</t>
  </si>
  <si>
    <t>Doplnění nové jednovrstvé omítky do 60% s finální úpravou povrchu</t>
  </si>
  <si>
    <t xml:space="preserve">Okop degradovaných omítek do 60% s vyčištěním spar </t>
  </si>
  <si>
    <t>1.2.6</t>
  </si>
  <si>
    <t>Fasádní nátěr</t>
  </si>
  <si>
    <t>Okop degradovaných omítek do 20%</t>
  </si>
  <si>
    <t>FASÁDA</t>
  </si>
  <si>
    <t>Finální lazurační patinace (retuš) + vikýře 80 m2</t>
  </si>
</sst>
</file>

<file path=xl/styles.xml><?xml version="1.0" encoding="utf-8"?>
<styleSheet xmlns="http://schemas.openxmlformats.org/spreadsheetml/2006/main">
  <numFmts count="1">
    <numFmt numFmtId="164" formatCode="#,##0.0"/>
  </numFmts>
  <fonts count="3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b/>
      <sz val="11"/>
      <name val="Arial"/>
      <family val="2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9"/>
      <color indexed="17"/>
      <name val="Arial CE"/>
      <family val="2"/>
      <charset val="238"/>
    </font>
    <font>
      <sz val="9"/>
      <color indexed="17"/>
      <name val="Times New Roman"/>
      <family val="1"/>
      <charset val="238"/>
    </font>
    <font>
      <sz val="11"/>
      <color indexed="17"/>
      <name val="Times New Roman"/>
      <family val="1"/>
      <charset val="238"/>
    </font>
    <font>
      <sz val="10"/>
      <color indexed="1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u/>
      <sz val="10"/>
      <color indexed="17"/>
      <name val="Arial"/>
      <family val="2"/>
      <charset val="238"/>
    </font>
    <font>
      <b/>
      <sz val="9"/>
      <color indexed="17"/>
      <name val="Arial CE"/>
      <family val="2"/>
      <charset val="238"/>
    </font>
    <font>
      <sz val="9"/>
      <color theme="6" tint="-0.249977111117893"/>
      <name val="Arial"/>
      <family val="2"/>
      <charset val="238"/>
    </font>
    <font>
      <sz val="9"/>
      <color theme="6" tint="-0.249977111117893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35" fillId="0" borderId="0"/>
  </cellStyleXfs>
  <cellXfs count="189">
    <xf numFmtId="0" fontId="0" fillId="0" borderId="0" xfId="0"/>
    <xf numFmtId="0" fontId="7" fillId="0" borderId="0" xfId="1" applyFont="1" applyFill="1" applyBorder="1" applyAlignment="1">
      <alignment horizontal="center" wrapText="1"/>
    </xf>
    <xf numFmtId="0" fontId="4" fillId="0" borderId="0" xfId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0" fontId="5" fillId="0" borderId="1" xfId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4" fontId="5" fillId="0" borderId="1" xfId="1" applyNumberFormat="1" applyFont="1" applyFill="1" applyBorder="1" applyAlignment="1">
      <alignment horizontal="center" wrapText="1"/>
    </xf>
    <xf numFmtId="49" fontId="4" fillId="0" borderId="1" xfId="1" applyNumberFormat="1" applyFont="1" applyBorder="1" applyAlignment="1">
      <alignment horizontal="center" vertical="top" wrapText="1"/>
    </xf>
    <xf numFmtId="0" fontId="5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right" wrapText="1"/>
    </xf>
    <xf numFmtId="3" fontId="3" fillId="0" borderId="0" xfId="0" applyNumberFormat="1" applyFont="1"/>
    <xf numFmtId="0" fontId="8" fillId="0" borderId="0" xfId="0" applyFont="1"/>
    <xf numFmtId="49" fontId="2" fillId="0" borderId="0" xfId="0" applyNumberFormat="1" applyFont="1" applyAlignment="1">
      <alignment horizontal="center" vertical="top"/>
    </xf>
    <xf numFmtId="4" fontId="8" fillId="0" borderId="0" xfId="0" applyNumberFormat="1" applyFont="1"/>
    <xf numFmtId="49" fontId="8" fillId="0" borderId="0" xfId="0" applyNumberFormat="1" applyFont="1" applyAlignment="1">
      <alignment horizontal="center" vertical="top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wrapText="1"/>
    </xf>
    <xf numFmtId="164" fontId="8" fillId="0" borderId="0" xfId="0" applyNumberFormat="1" applyFont="1"/>
    <xf numFmtId="49" fontId="12" fillId="0" borderId="0" xfId="0" applyNumberFormat="1" applyFont="1" applyAlignment="1">
      <alignment horizontal="center" vertical="top"/>
    </xf>
    <xf numFmtId="0" fontId="12" fillId="0" borderId="0" xfId="0" applyFont="1"/>
    <xf numFmtId="3" fontId="12" fillId="0" borderId="0" xfId="0" applyNumberFormat="1" applyFont="1"/>
    <xf numFmtId="0" fontId="10" fillId="0" borderId="0" xfId="0" applyFont="1"/>
    <xf numFmtId="4" fontId="12" fillId="0" borderId="0" xfId="0" applyNumberFormat="1" applyFont="1"/>
    <xf numFmtId="164" fontId="12" fillId="0" borderId="0" xfId="0" applyNumberFormat="1" applyFont="1"/>
    <xf numFmtId="0" fontId="12" fillId="0" borderId="0" xfId="0" applyFont="1" applyAlignment="1">
      <alignment wrapText="1"/>
    </xf>
    <xf numFmtId="4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wrapText="1"/>
    </xf>
    <xf numFmtId="164" fontId="12" fillId="0" borderId="0" xfId="1" applyNumberFormat="1" applyFont="1" applyFill="1" applyBorder="1" applyAlignment="1">
      <alignment wrapText="1"/>
    </xf>
    <xf numFmtId="164" fontId="5" fillId="0" borderId="0" xfId="1" applyNumberFormat="1" applyFont="1" applyFill="1" applyBorder="1" applyAlignment="1">
      <alignment horizontal="right" wrapText="1"/>
    </xf>
    <xf numFmtId="0" fontId="12" fillId="0" borderId="0" xfId="1" applyFont="1" applyFill="1" applyBorder="1" applyAlignment="1">
      <alignment horizontal="left" wrapText="1"/>
    </xf>
    <xf numFmtId="0" fontId="13" fillId="0" borderId="0" xfId="1" applyFont="1" applyFill="1" applyBorder="1" applyAlignment="1">
      <alignment horizontal="left" wrapText="1"/>
    </xf>
    <xf numFmtId="0" fontId="13" fillId="0" borderId="0" xfId="1" applyFont="1" applyFill="1" applyBorder="1" applyAlignment="1">
      <alignment horizontal="center" wrapText="1"/>
    </xf>
    <xf numFmtId="0" fontId="1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49" fontId="16" fillId="0" borderId="0" xfId="0" applyNumberFormat="1" applyFont="1" applyAlignment="1">
      <alignment horizontal="center" vertical="top" wrapText="1"/>
    </xf>
    <xf numFmtId="0" fontId="14" fillId="0" borderId="0" xfId="0" applyFont="1"/>
    <xf numFmtId="4" fontId="14" fillId="0" borderId="0" xfId="0" applyNumberFormat="1" applyFont="1"/>
    <xf numFmtId="164" fontId="14" fillId="0" borderId="0" xfId="0" applyNumberFormat="1" applyFont="1"/>
    <xf numFmtId="49" fontId="14" fillId="0" borderId="0" xfId="0" applyNumberFormat="1" applyFont="1" applyAlignment="1">
      <alignment horizontal="center" vertical="top"/>
    </xf>
    <xf numFmtId="0" fontId="17" fillId="0" borderId="0" xfId="0" applyFont="1"/>
    <xf numFmtId="4" fontId="17" fillId="0" borderId="0" xfId="0" applyNumberFormat="1" applyFont="1"/>
    <xf numFmtId="164" fontId="17" fillId="0" borderId="0" xfId="0" applyNumberFormat="1" applyFont="1"/>
    <xf numFmtId="49" fontId="17" fillId="0" borderId="0" xfId="0" applyNumberFormat="1" applyFont="1" applyAlignment="1">
      <alignment horizontal="center" vertical="top"/>
    </xf>
    <xf numFmtId="0" fontId="12" fillId="0" borderId="0" xfId="1" applyFont="1" applyFill="1" applyBorder="1" applyAlignment="1">
      <alignment wrapText="1"/>
    </xf>
    <xf numFmtId="4" fontId="13" fillId="0" borderId="0" xfId="1" applyNumberFormat="1" applyFont="1" applyFill="1" applyBorder="1" applyAlignment="1">
      <alignment horizontal="right" wrapText="1"/>
    </xf>
    <xf numFmtId="0" fontId="12" fillId="0" borderId="0" xfId="1" applyFont="1" applyFill="1" applyBorder="1" applyAlignment="1">
      <alignment horizontal="center" wrapText="1"/>
    </xf>
    <xf numFmtId="4" fontId="12" fillId="0" borderId="0" xfId="1" applyNumberFormat="1" applyFont="1" applyFill="1" applyBorder="1" applyAlignment="1">
      <alignment horizontal="right" wrapText="1"/>
    </xf>
    <xf numFmtId="164" fontId="12" fillId="0" borderId="0" xfId="1" applyNumberFormat="1" applyFont="1" applyFill="1" applyBorder="1" applyAlignment="1">
      <alignment horizontal="right" wrapText="1"/>
    </xf>
    <xf numFmtId="0" fontId="12" fillId="0" borderId="0" xfId="1" applyFont="1" applyBorder="1" applyAlignment="1">
      <alignment wrapText="1"/>
    </xf>
    <xf numFmtId="49" fontId="5" fillId="0" borderId="0" xfId="0" applyNumberFormat="1" applyFont="1" applyAlignment="1">
      <alignment horizontal="center" vertical="top" wrapText="1"/>
    </xf>
    <xf numFmtId="3" fontId="5" fillId="0" borderId="0" xfId="0" applyNumberFormat="1" applyFont="1" applyAlignment="1">
      <alignment wrapText="1"/>
    </xf>
    <xf numFmtId="0" fontId="7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49" fontId="18" fillId="0" borderId="0" xfId="0" applyNumberFormat="1" applyFont="1" applyAlignment="1">
      <alignment horizontal="center" vertical="top"/>
    </xf>
    <xf numFmtId="0" fontId="18" fillId="0" borderId="0" xfId="0" applyFont="1"/>
    <xf numFmtId="164" fontId="18" fillId="0" borderId="0" xfId="0" applyNumberFormat="1" applyFont="1"/>
    <xf numFmtId="164" fontId="19" fillId="0" borderId="0" xfId="0" applyNumberFormat="1" applyFont="1"/>
    <xf numFmtId="0" fontId="18" fillId="0" borderId="0" xfId="0" applyFont="1" applyAlignment="1">
      <alignment wrapText="1"/>
    </xf>
    <xf numFmtId="3" fontId="18" fillId="0" borderId="0" xfId="0" applyNumberFormat="1" applyFont="1"/>
    <xf numFmtId="49" fontId="20" fillId="0" borderId="0" xfId="0" applyNumberFormat="1" applyFont="1" applyAlignment="1">
      <alignment horizontal="center" vertical="top"/>
    </xf>
    <xf numFmtId="0" fontId="21" fillId="0" borderId="0" xfId="0" applyFont="1" applyAlignment="1">
      <alignment horizontal="center" wrapText="1"/>
    </xf>
    <xf numFmtId="0" fontId="22" fillId="0" borderId="0" xfId="0" applyFont="1"/>
    <xf numFmtId="4" fontId="22" fillId="0" borderId="0" xfId="0" applyNumberFormat="1" applyFont="1"/>
    <xf numFmtId="164" fontId="20" fillId="0" borderId="0" xfId="0" applyNumberFormat="1" applyFont="1"/>
    <xf numFmtId="3" fontId="22" fillId="0" borderId="0" xfId="0" applyNumberFormat="1" applyFont="1" applyAlignment="1">
      <alignment horizontal="center"/>
    </xf>
    <xf numFmtId="0" fontId="20" fillId="0" borderId="0" xfId="0" applyFont="1"/>
    <xf numFmtId="0" fontId="22" fillId="0" borderId="0" xfId="0" applyFont="1" applyAlignment="1">
      <alignment horizontal="left" wrapText="1"/>
    </xf>
    <xf numFmtId="164" fontId="22" fillId="0" borderId="0" xfId="0" applyNumberFormat="1" applyFont="1"/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vertical="top" wrapText="1"/>
    </xf>
    <xf numFmtId="164" fontId="24" fillId="0" borderId="0" xfId="0" applyNumberFormat="1" applyFont="1"/>
    <xf numFmtId="3" fontId="25" fillId="0" borderId="0" xfId="0" applyNumberFormat="1" applyFont="1" applyAlignment="1">
      <alignment horizontal="left"/>
    </xf>
    <xf numFmtId="0" fontId="26" fillId="0" borderId="0" xfId="0" applyFont="1" applyAlignment="1">
      <alignment wrapText="1"/>
    </xf>
    <xf numFmtId="4" fontId="20" fillId="0" borderId="0" xfId="0" applyNumberFormat="1" applyFont="1"/>
    <xf numFmtId="3" fontId="23" fillId="0" borderId="0" xfId="0" applyNumberFormat="1" applyFont="1"/>
    <xf numFmtId="4" fontId="23" fillId="0" borderId="0" xfId="0" applyNumberFormat="1" applyFont="1"/>
    <xf numFmtId="164" fontId="23" fillId="0" borderId="0" xfId="0" applyNumberFormat="1" applyFont="1"/>
    <xf numFmtId="49" fontId="24" fillId="0" borderId="0" xfId="0" applyNumberFormat="1" applyFont="1" applyAlignment="1">
      <alignment horizontal="center" vertical="top"/>
    </xf>
    <xf numFmtId="0" fontId="24" fillId="0" borderId="0" xfId="0" applyFont="1"/>
    <xf numFmtId="49" fontId="23" fillId="0" borderId="0" xfId="0" applyNumberFormat="1" applyFont="1" applyAlignment="1">
      <alignment horizontal="center" vertical="top"/>
    </xf>
    <xf numFmtId="0" fontId="25" fillId="0" borderId="0" xfId="0" applyFont="1" applyAlignment="1">
      <alignment wrapText="1"/>
    </xf>
    <xf numFmtId="4" fontId="24" fillId="0" borderId="0" xfId="0" applyNumberFormat="1" applyFont="1"/>
    <xf numFmtId="164" fontId="20" fillId="0" borderId="0" xfId="0" applyNumberFormat="1" applyFont="1" applyAlignment="1">
      <alignment vertical="top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vertical="top" wrapText="1"/>
    </xf>
    <xf numFmtId="3" fontId="20" fillId="0" borderId="0" xfId="0" applyNumberFormat="1" applyFont="1"/>
    <xf numFmtId="0" fontId="23" fillId="0" borderId="0" xfId="0" applyFont="1"/>
    <xf numFmtId="0" fontId="24" fillId="0" borderId="0" xfId="0" applyFont="1" applyAlignment="1">
      <alignment wrapText="1"/>
    </xf>
    <xf numFmtId="3" fontId="24" fillId="0" borderId="0" xfId="0" applyNumberFormat="1" applyFont="1"/>
    <xf numFmtId="3" fontId="22" fillId="0" borderId="0" xfId="0" applyNumberFormat="1" applyFont="1" applyAlignment="1">
      <alignment horizontal="left"/>
    </xf>
    <xf numFmtId="0" fontId="27" fillId="0" borderId="0" xfId="0" applyFont="1"/>
    <xf numFmtId="0" fontId="30" fillId="0" borderId="0" xfId="0" applyFont="1"/>
    <xf numFmtId="0" fontId="31" fillId="0" borderId="0" xfId="0" applyFont="1" applyAlignment="1">
      <alignment horizontal="justify" wrapText="1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justify" wrapText="1"/>
    </xf>
    <xf numFmtId="164" fontId="20" fillId="0" borderId="0" xfId="0" applyNumberFormat="1" applyFont="1" applyAlignment="1">
      <alignment horizontal="center"/>
    </xf>
    <xf numFmtId="3" fontId="23" fillId="0" borderId="0" xfId="0" applyNumberFormat="1" applyFont="1" applyAlignment="1">
      <alignment horizontal="left"/>
    </xf>
    <xf numFmtId="0" fontId="20" fillId="0" borderId="0" xfId="0" applyFont="1" applyBorder="1" applyAlignment="1">
      <alignment horizontal="center"/>
    </xf>
    <xf numFmtId="164" fontId="20" fillId="0" borderId="0" xfId="0" applyNumberFormat="1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justify" wrapText="1"/>
    </xf>
    <xf numFmtId="0" fontId="20" fillId="0" borderId="0" xfId="0" applyFont="1" applyAlignment="1">
      <alignment horizontal="justify"/>
    </xf>
    <xf numFmtId="3" fontId="25" fillId="0" borderId="0" xfId="0" applyNumberFormat="1" applyFont="1" applyAlignment="1">
      <alignment horizontal="right"/>
    </xf>
    <xf numFmtId="3" fontId="25" fillId="0" borderId="0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left"/>
    </xf>
    <xf numFmtId="0" fontId="23" fillId="0" borderId="0" xfId="1" applyFont="1" applyFill="1" applyBorder="1" applyAlignment="1">
      <alignment horizontal="center" wrapText="1"/>
    </xf>
    <xf numFmtId="4" fontId="23" fillId="0" borderId="0" xfId="1" applyNumberFormat="1" applyFont="1" applyFill="1" applyBorder="1" applyAlignment="1">
      <alignment horizontal="right" wrapText="1"/>
    </xf>
    <xf numFmtId="164" fontId="23" fillId="0" borderId="0" xfId="1" applyNumberFormat="1" applyFont="1" applyFill="1" applyBorder="1" applyAlignment="1">
      <alignment horizontal="right" wrapText="1"/>
    </xf>
    <xf numFmtId="164" fontId="23" fillId="0" borderId="0" xfId="1" applyNumberFormat="1" applyFont="1" applyFill="1" applyBorder="1" applyAlignment="1">
      <alignment wrapText="1"/>
    </xf>
    <xf numFmtId="0" fontId="23" fillId="0" borderId="0" xfId="1" applyFont="1" applyBorder="1" applyAlignment="1">
      <alignment wrapText="1"/>
    </xf>
    <xf numFmtId="4" fontId="5" fillId="0" borderId="0" xfId="1" applyNumberFormat="1" applyFont="1" applyFill="1" applyBorder="1" applyAlignment="1">
      <alignment horizontal="center" wrapText="1"/>
    </xf>
    <xf numFmtId="164" fontId="5" fillId="0" borderId="0" xfId="1" applyNumberFormat="1" applyFont="1" applyFill="1" applyBorder="1" applyAlignment="1">
      <alignment horizontal="center" wrapText="1"/>
    </xf>
    <xf numFmtId="0" fontId="24" fillId="0" borderId="0" xfId="1" applyFont="1" applyBorder="1" applyAlignment="1">
      <alignment wrapText="1"/>
    </xf>
    <xf numFmtId="3" fontId="23" fillId="0" borderId="0" xfId="1" applyNumberFormat="1" applyFont="1" applyFill="1" applyBorder="1" applyAlignment="1">
      <alignment wrapText="1"/>
    </xf>
    <xf numFmtId="49" fontId="29" fillId="0" borderId="0" xfId="1" applyNumberFormat="1" applyFont="1" applyBorder="1" applyAlignment="1">
      <alignment horizontal="center" vertical="top" wrapText="1"/>
    </xf>
    <xf numFmtId="0" fontId="32" fillId="0" borderId="0" xfId="1" applyFont="1" applyFill="1" applyBorder="1" applyAlignment="1">
      <alignment horizontal="left" wrapText="1"/>
    </xf>
    <xf numFmtId="0" fontId="32" fillId="0" borderId="0" xfId="1" applyFont="1" applyFill="1" applyBorder="1" applyAlignment="1">
      <alignment horizontal="center" wrapText="1"/>
    </xf>
    <xf numFmtId="4" fontId="32" fillId="0" borderId="0" xfId="1" applyNumberFormat="1" applyFont="1" applyFill="1" applyBorder="1" applyAlignment="1">
      <alignment horizontal="right" wrapText="1"/>
    </xf>
    <xf numFmtId="164" fontId="29" fillId="0" borderId="0" xfId="1" applyNumberFormat="1" applyFont="1" applyFill="1" applyBorder="1" applyAlignment="1">
      <alignment horizontal="right" wrapText="1"/>
    </xf>
    <xf numFmtId="3" fontId="32" fillId="0" borderId="0" xfId="1" applyNumberFormat="1" applyFont="1" applyFill="1" applyBorder="1" applyAlignment="1">
      <alignment wrapText="1"/>
    </xf>
    <xf numFmtId="0" fontId="29" fillId="0" borderId="0" xfId="1" applyFont="1" applyBorder="1" applyAlignment="1">
      <alignment wrapText="1"/>
    </xf>
    <xf numFmtId="0" fontId="28" fillId="0" borderId="0" xfId="1" applyFont="1" applyBorder="1" applyAlignment="1">
      <alignment wrapText="1"/>
    </xf>
    <xf numFmtId="0" fontId="5" fillId="0" borderId="0" xfId="0" applyFont="1" applyFill="1" applyBorder="1" applyAlignment="1">
      <alignment wrapText="1"/>
    </xf>
    <xf numFmtId="3" fontId="13" fillId="0" borderId="0" xfId="0" applyNumberFormat="1" applyFont="1"/>
    <xf numFmtId="164" fontId="5" fillId="0" borderId="0" xfId="1" applyNumberFormat="1" applyFont="1" applyFill="1" applyBorder="1" applyAlignment="1">
      <alignment wrapText="1"/>
    </xf>
    <xf numFmtId="49" fontId="33" fillId="0" borderId="0" xfId="0" applyNumberFormat="1" applyFont="1" applyAlignment="1">
      <alignment horizontal="center"/>
    </xf>
    <xf numFmtId="0" fontId="33" fillId="0" borderId="0" xfId="0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 applyBorder="1" applyAlignment="1">
      <alignment horizontal="center"/>
    </xf>
    <xf numFmtId="164" fontId="33" fillId="0" borderId="0" xfId="0" applyNumberFormat="1" applyFont="1" applyAlignment="1">
      <alignment horizontal="center"/>
    </xf>
    <xf numFmtId="3" fontId="34" fillId="0" borderId="0" xfId="0" applyNumberFormat="1" applyFont="1" applyAlignment="1">
      <alignment horizontal="left"/>
    </xf>
    <xf numFmtId="0" fontId="34" fillId="0" borderId="0" xfId="0" applyFont="1"/>
    <xf numFmtId="49" fontId="24" fillId="0" borderId="0" xfId="0" applyNumberFormat="1" applyFont="1" applyAlignment="1">
      <alignment horizontal="center" vertical="top"/>
    </xf>
    <xf numFmtId="0" fontId="24" fillId="0" borderId="0" xfId="0" applyFont="1"/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vertical="top" wrapText="1"/>
    </xf>
    <xf numFmtId="3" fontId="23" fillId="0" borderId="0" xfId="0" applyNumberFormat="1" applyFont="1"/>
    <xf numFmtId="49" fontId="24" fillId="0" borderId="0" xfId="0" applyNumberFormat="1" applyFont="1" applyAlignment="1">
      <alignment horizontal="center" vertical="top"/>
    </xf>
    <xf numFmtId="0" fontId="24" fillId="0" borderId="0" xfId="0" applyFont="1"/>
    <xf numFmtId="164" fontId="20" fillId="0" borderId="0" xfId="0" applyNumberFormat="1" applyFont="1" applyAlignment="1">
      <alignment horizontal="right" vertical="top" wrapText="1"/>
    </xf>
    <xf numFmtId="0" fontId="23" fillId="0" borderId="0" xfId="1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left" vertical="top" wrapText="1"/>
    </xf>
    <xf numFmtId="4" fontId="12" fillId="0" borderId="0" xfId="1" applyNumberFormat="1" applyFont="1" applyFill="1" applyBorder="1" applyAlignment="1">
      <alignment wrapText="1"/>
    </xf>
    <xf numFmtId="49" fontId="12" fillId="0" borderId="0" xfId="1" applyNumberFormat="1" applyFont="1" applyBorder="1" applyAlignment="1">
      <alignment horizontal="center" vertical="top" wrapText="1"/>
    </xf>
    <xf numFmtId="0" fontId="10" fillId="0" borderId="0" xfId="1" applyFont="1" applyFill="1" applyBorder="1" applyAlignment="1">
      <alignment horizontal="left" wrapText="1"/>
    </xf>
    <xf numFmtId="4" fontId="5" fillId="0" borderId="0" xfId="1" applyNumberFormat="1" applyFont="1" applyFill="1" applyBorder="1" applyAlignment="1">
      <alignment horizontal="right" wrapText="1"/>
    </xf>
    <xf numFmtId="4" fontId="13" fillId="0" borderId="0" xfId="1" applyNumberFormat="1" applyFont="1" applyFill="1" applyBorder="1" applyAlignment="1">
      <alignment wrapText="1"/>
    </xf>
    <xf numFmtId="49" fontId="10" fillId="0" borderId="0" xfId="1" applyNumberFormat="1" applyFont="1" applyBorder="1" applyAlignment="1">
      <alignment horizontal="center" vertical="top" wrapText="1"/>
    </xf>
    <xf numFmtId="0" fontId="10" fillId="0" borderId="0" xfId="1" applyFont="1" applyFill="1" applyBorder="1" applyAlignment="1">
      <alignment wrapText="1"/>
    </xf>
    <xf numFmtId="49" fontId="0" fillId="0" borderId="0" xfId="0" applyNumberFormat="1" applyAlignment="1">
      <alignment horizontal="center" vertical="top"/>
    </xf>
    <xf numFmtId="0" fontId="13" fillId="0" borderId="0" xfId="1" applyFont="1" applyFill="1" applyBorder="1" applyAlignment="1">
      <alignment wrapText="1"/>
    </xf>
    <xf numFmtId="0" fontId="36" fillId="0" borderId="0" xfId="0" applyFont="1" applyAlignment="1">
      <alignment horizontal="center" vertical="top" wrapText="1"/>
    </xf>
    <xf numFmtId="4" fontId="13" fillId="0" borderId="0" xfId="1" applyNumberFormat="1" applyFont="1" applyBorder="1" applyAlignment="1">
      <alignment wrapText="1"/>
    </xf>
    <xf numFmtId="0" fontId="12" fillId="0" borderId="0" xfId="1" applyNumberFormat="1" applyFont="1" applyBorder="1" applyAlignment="1">
      <alignment horizontal="center" vertical="top" wrapText="1"/>
    </xf>
    <xf numFmtId="0" fontId="12" fillId="0" borderId="0" xfId="1" applyFont="1" applyFill="1" applyBorder="1" applyAlignment="1">
      <alignment vertical="top" wrapText="1"/>
    </xf>
    <xf numFmtId="0" fontId="37" fillId="0" borderId="0" xfId="1" applyFont="1" applyBorder="1" applyAlignment="1">
      <alignment wrapText="1"/>
    </xf>
    <xf numFmtId="0" fontId="5" fillId="0" borderId="0" xfId="1" applyFont="1" applyFill="1" applyBorder="1" applyAlignment="1">
      <alignment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Border="1" applyAlignment="1">
      <alignment horizontal="center" vertical="top" wrapText="1"/>
    </xf>
    <xf numFmtId="0" fontId="5" fillId="0" borderId="0" xfId="1" applyFont="1" applyFill="1" applyBorder="1" applyAlignment="1">
      <alignment wrapText="1"/>
    </xf>
    <xf numFmtId="4" fontId="5" fillId="0" borderId="0" xfId="1" applyNumberFormat="1" applyFont="1" applyFill="1" applyBorder="1" applyAlignment="1">
      <alignment wrapText="1"/>
    </xf>
    <xf numFmtId="4" fontId="7" fillId="0" borderId="0" xfId="1" applyNumberFormat="1" applyFont="1" applyFill="1" applyBorder="1" applyAlignment="1">
      <alignment wrapText="1"/>
    </xf>
  </cellXfs>
  <cellStyles count="4">
    <cellStyle name="normální" xfId="0" builtinId="0"/>
    <cellStyle name="normální 2" xfId="3"/>
    <cellStyle name="normální 3" xfId="2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&#283;ra/Local%20Settings/Temporary%20Internet%20Files/Content.IE5/NF7N6ZAS/rozpo&#269;et%20RD%20Kunice%2008.20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Všeobecné podmínky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2"/>
  <sheetViews>
    <sheetView tabSelected="1" zoomScale="150" zoomScaleNormal="150" zoomScaleSheetLayoutView="130" workbookViewId="0">
      <selection activeCell="B41" sqref="B41"/>
    </sheetView>
  </sheetViews>
  <sheetFormatPr defaultRowHeight="12.75"/>
  <cols>
    <col min="1" max="1" width="6" style="42" customWidth="1"/>
    <col min="2" max="2" width="56.7109375" style="56" customWidth="1"/>
    <col min="3" max="3" width="5.5703125" style="39" customWidth="1"/>
    <col min="4" max="4" width="11.7109375" style="40" customWidth="1"/>
    <col min="5" max="6" width="14.7109375" style="41" customWidth="1"/>
    <col min="7" max="16384" width="9.140625" style="39"/>
  </cols>
  <sheetData>
    <row r="1" spans="1:6" s="11" customFormat="1">
      <c r="A1" s="12"/>
      <c r="B1" s="55" t="s">
        <v>26</v>
      </c>
      <c r="D1" s="13"/>
      <c r="E1" s="20"/>
      <c r="F1" s="20"/>
    </row>
    <row r="2" spans="1:6">
      <c r="A2" s="14"/>
    </row>
    <row r="3" spans="1:6" s="43" customFormat="1" ht="15">
      <c r="A3" s="42"/>
      <c r="B3" s="36"/>
      <c r="D3" s="44"/>
      <c r="E3" s="45"/>
      <c r="F3" s="45"/>
    </row>
    <row r="4" spans="1:6" s="43" customFormat="1" ht="15">
      <c r="A4" s="46"/>
      <c r="B4" s="36"/>
      <c r="D4" s="44"/>
      <c r="E4" s="45"/>
      <c r="F4" s="45"/>
    </row>
    <row r="5" spans="1:6" ht="14.25">
      <c r="A5" s="46"/>
      <c r="B5" s="37"/>
    </row>
    <row r="6" spans="1:6" s="43" customFormat="1">
      <c r="A6" s="42"/>
      <c r="B6" s="178"/>
      <c r="D6" s="44"/>
      <c r="E6" s="45"/>
      <c r="F6" s="45"/>
    </row>
    <row r="7" spans="1:6" s="43" customFormat="1" ht="15">
      <c r="A7" s="46"/>
      <c r="B7" s="38" t="s">
        <v>110</v>
      </c>
      <c r="D7" s="44"/>
      <c r="E7" s="45"/>
      <c r="F7" s="45"/>
    </row>
    <row r="8" spans="1:6" s="43" customFormat="1" ht="15">
      <c r="A8" s="46"/>
      <c r="B8" s="38"/>
      <c r="D8" s="44"/>
      <c r="E8" s="45"/>
      <c r="F8" s="45"/>
    </row>
    <row r="10" spans="1:6" s="11" customFormat="1">
      <c r="A10" s="46"/>
      <c r="B10" s="1" t="s">
        <v>0</v>
      </c>
      <c r="D10" s="13"/>
      <c r="E10" s="20"/>
      <c r="F10" s="20"/>
    </row>
    <row r="11" spans="1:6" s="11" customFormat="1">
      <c r="A11" s="46" t="s">
        <v>9</v>
      </c>
      <c r="B11" s="33" t="s">
        <v>27</v>
      </c>
      <c r="C11" s="22" t="s">
        <v>3</v>
      </c>
      <c r="D11" s="13"/>
      <c r="E11" s="20"/>
      <c r="F11" s="23">
        <f>F27</f>
        <v>51429084</v>
      </c>
    </row>
    <row r="12" spans="1:6">
      <c r="A12" s="46" t="s">
        <v>10</v>
      </c>
      <c r="B12" s="47" t="s">
        <v>33</v>
      </c>
      <c r="C12" s="22" t="s">
        <v>3</v>
      </c>
      <c r="D12" s="23"/>
      <c r="E12" s="26"/>
      <c r="F12" s="23">
        <f>F50</f>
        <v>5420370</v>
      </c>
    </row>
    <row r="13" spans="1:6">
      <c r="A13" s="46" t="s">
        <v>11</v>
      </c>
      <c r="B13" s="33" t="s">
        <v>36</v>
      </c>
      <c r="C13" s="22" t="s">
        <v>3</v>
      </c>
      <c r="D13" s="23"/>
      <c r="E13" s="26"/>
      <c r="F13" s="23">
        <f>F57</f>
        <v>18446892</v>
      </c>
    </row>
    <row r="14" spans="1:6">
      <c r="A14" s="176" t="s">
        <v>34</v>
      </c>
      <c r="B14" s="33" t="s">
        <v>74</v>
      </c>
      <c r="C14" s="22" t="s">
        <v>3</v>
      </c>
      <c r="D14" s="23"/>
      <c r="E14" s="26"/>
      <c r="F14" s="23">
        <v>1640000</v>
      </c>
    </row>
    <row r="15" spans="1:6">
      <c r="A15" s="176" t="s">
        <v>44</v>
      </c>
      <c r="B15" s="27" t="s">
        <v>59</v>
      </c>
      <c r="C15" s="22" t="s">
        <v>3</v>
      </c>
      <c r="F15" s="23">
        <f>F74</f>
        <v>151200</v>
      </c>
    </row>
    <row r="16" spans="1:6">
      <c r="A16" s="176" t="s">
        <v>75</v>
      </c>
      <c r="B16" s="27" t="s">
        <v>102</v>
      </c>
      <c r="C16" s="22" t="s">
        <v>3</v>
      </c>
      <c r="F16" s="23">
        <f>F77</f>
        <v>1427360</v>
      </c>
    </row>
    <row r="17" spans="1:7">
      <c r="A17" s="176" t="s">
        <v>101</v>
      </c>
      <c r="B17" s="33" t="s">
        <v>54</v>
      </c>
      <c r="C17" s="22" t="s">
        <v>3</v>
      </c>
      <c r="D17" s="10"/>
      <c r="E17" s="20"/>
      <c r="F17" s="23">
        <f>F81</f>
        <v>1250000</v>
      </c>
    </row>
    <row r="18" spans="1:7">
      <c r="A18" s="176"/>
      <c r="B18" s="33"/>
      <c r="C18" s="22"/>
      <c r="D18" s="10"/>
      <c r="E18" s="20"/>
      <c r="F18" s="39"/>
    </row>
    <row r="19" spans="1:7">
      <c r="B19" s="34" t="s">
        <v>55</v>
      </c>
      <c r="C19" s="24"/>
      <c r="D19" s="10"/>
      <c r="E19" s="20"/>
      <c r="F19" s="23">
        <f>SUM(F11:F18)</f>
        <v>79764906</v>
      </c>
    </row>
    <row r="20" spans="1:7">
      <c r="B20" s="9" t="s">
        <v>13</v>
      </c>
      <c r="C20" s="24" t="s">
        <v>3</v>
      </c>
      <c r="F20" s="23">
        <f>F19*0.21</f>
        <v>16750630.26</v>
      </c>
    </row>
    <row r="21" spans="1:7">
      <c r="B21" s="9"/>
      <c r="C21" s="24"/>
      <c r="F21" s="23"/>
    </row>
    <row r="22" spans="1:7">
      <c r="B22" s="177" t="s">
        <v>56</v>
      </c>
      <c r="C22" s="24" t="s">
        <v>3</v>
      </c>
      <c r="F22" s="130">
        <f>SUM(F19:F20)</f>
        <v>96515536.260000005</v>
      </c>
    </row>
    <row r="23" spans="1:7" s="11" customFormat="1">
      <c r="A23" s="42"/>
      <c r="B23" s="3"/>
      <c r="D23" s="13"/>
      <c r="E23" s="20"/>
      <c r="F23" s="20"/>
    </row>
    <row r="25" spans="1:7" s="2" customFormat="1">
      <c r="A25" s="7" t="s">
        <v>16</v>
      </c>
      <c r="B25" s="4" t="s">
        <v>1</v>
      </c>
      <c r="C25" s="4" t="s">
        <v>5</v>
      </c>
      <c r="D25" s="6" t="s">
        <v>6</v>
      </c>
      <c r="E25" s="5" t="s">
        <v>7</v>
      </c>
      <c r="F25" s="5" t="s">
        <v>8</v>
      </c>
    </row>
    <row r="26" spans="1:7" s="2" customFormat="1">
      <c r="A26" s="15"/>
      <c r="B26" s="8"/>
      <c r="C26" s="8"/>
      <c r="D26" s="117"/>
      <c r="E26" s="118"/>
      <c r="F26" s="118"/>
    </row>
    <row r="27" spans="1:7" s="2" customFormat="1">
      <c r="A27" s="174" t="s">
        <v>9</v>
      </c>
      <c r="B27" s="175" t="s">
        <v>37</v>
      </c>
      <c r="C27" s="8"/>
      <c r="D27" s="117"/>
      <c r="E27" s="131"/>
      <c r="F27" s="173">
        <f>SUM(F28+F42)</f>
        <v>51429084</v>
      </c>
    </row>
    <row r="28" spans="1:7" s="2" customFormat="1">
      <c r="A28" s="174" t="s">
        <v>14</v>
      </c>
      <c r="B28" s="175" t="s">
        <v>28</v>
      </c>
      <c r="C28" s="35" t="s">
        <v>3</v>
      </c>
      <c r="D28" s="48" t="s">
        <v>12</v>
      </c>
      <c r="E28" s="32"/>
      <c r="F28" s="169">
        <f>SUM(F29:F40)</f>
        <v>50908889</v>
      </c>
    </row>
    <row r="29" spans="1:7" s="2" customFormat="1" ht="24">
      <c r="A29" s="180" t="s">
        <v>46</v>
      </c>
      <c r="B29" s="47" t="s">
        <v>80</v>
      </c>
      <c r="C29" s="49" t="s">
        <v>2</v>
      </c>
      <c r="D29" s="50">
        <v>5684.5</v>
      </c>
      <c r="E29" s="50">
        <v>1120</v>
      </c>
      <c r="F29" s="169">
        <f t="shared" ref="F29:F39" si="0">D29*E29</f>
        <v>6366640</v>
      </c>
    </row>
    <row r="30" spans="1:7" s="116" customFormat="1" ht="24.75" customHeight="1">
      <c r="A30" s="170" t="s">
        <v>47</v>
      </c>
      <c r="B30" s="47" t="s">
        <v>29</v>
      </c>
      <c r="C30" s="49" t="s">
        <v>2</v>
      </c>
      <c r="D30" s="50">
        <v>5684.5</v>
      </c>
      <c r="E30" s="50">
        <v>1710</v>
      </c>
      <c r="F30" s="169">
        <f t="shared" si="0"/>
        <v>9720495</v>
      </c>
      <c r="G30" s="2"/>
    </row>
    <row r="31" spans="1:7" s="116" customFormat="1" ht="12" customHeight="1">
      <c r="A31" s="170" t="s">
        <v>81</v>
      </c>
      <c r="B31" s="181" t="s">
        <v>82</v>
      </c>
      <c r="C31" s="49" t="s">
        <v>2</v>
      </c>
      <c r="D31" s="50">
        <v>5684.5</v>
      </c>
      <c r="E31" s="50">
        <v>550</v>
      </c>
      <c r="F31" s="169">
        <f t="shared" si="0"/>
        <v>3126475</v>
      </c>
      <c r="G31" s="2"/>
    </row>
    <row r="32" spans="1:7" s="116" customFormat="1" ht="12" customHeight="1">
      <c r="A32" s="170" t="s">
        <v>48</v>
      </c>
      <c r="B32" s="181" t="s">
        <v>88</v>
      </c>
      <c r="C32" s="49" t="s">
        <v>2</v>
      </c>
      <c r="D32" s="50">
        <v>2650</v>
      </c>
      <c r="E32" s="50">
        <v>250</v>
      </c>
      <c r="F32" s="169">
        <f t="shared" si="0"/>
        <v>662500</v>
      </c>
      <c r="G32" s="2"/>
    </row>
    <row r="33" spans="1:7" s="116" customFormat="1" ht="12" customHeight="1">
      <c r="A33" s="184" t="s">
        <v>49</v>
      </c>
      <c r="B33" s="181" t="s">
        <v>106</v>
      </c>
      <c r="C33" s="49" t="s">
        <v>2</v>
      </c>
      <c r="D33" s="50">
        <f>D29*0.6</f>
        <v>3410.7</v>
      </c>
      <c r="E33" s="50">
        <v>145</v>
      </c>
      <c r="F33" s="169">
        <f t="shared" si="0"/>
        <v>494551.5</v>
      </c>
      <c r="G33" s="2"/>
    </row>
    <row r="34" spans="1:7" s="116" customFormat="1" ht="24" customHeight="1">
      <c r="A34" s="170" t="s">
        <v>50</v>
      </c>
      <c r="B34" s="47" t="s">
        <v>83</v>
      </c>
      <c r="C34" s="49" t="s">
        <v>2</v>
      </c>
      <c r="D34" s="50">
        <v>5734.5</v>
      </c>
      <c r="E34" s="50">
        <v>265</v>
      </c>
      <c r="F34" s="169">
        <f t="shared" si="0"/>
        <v>1519642.5</v>
      </c>
      <c r="G34" s="2"/>
    </row>
    <row r="35" spans="1:7" s="116" customFormat="1">
      <c r="A35" s="170" t="s">
        <v>84</v>
      </c>
      <c r="B35" s="47" t="s">
        <v>30</v>
      </c>
      <c r="C35" s="49" t="s">
        <v>2</v>
      </c>
      <c r="D35" s="169">
        <v>5734.5</v>
      </c>
      <c r="E35" s="50">
        <v>190</v>
      </c>
      <c r="F35" s="169">
        <f t="shared" si="0"/>
        <v>1089555</v>
      </c>
      <c r="G35" s="2"/>
    </row>
    <row r="36" spans="1:7" s="116" customFormat="1">
      <c r="A36" s="170" t="s">
        <v>85</v>
      </c>
      <c r="B36" s="47" t="s">
        <v>31</v>
      </c>
      <c r="C36" s="49" t="s">
        <v>2</v>
      </c>
      <c r="D36" s="169">
        <v>3460</v>
      </c>
      <c r="E36" s="50">
        <v>275</v>
      </c>
      <c r="F36" s="169">
        <f t="shared" si="0"/>
        <v>951500</v>
      </c>
      <c r="G36" s="2"/>
    </row>
    <row r="37" spans="1:7" s="52" customFormat="1">
      <c r="A37" s="170" t="s">
        <v>86</v>
      </c>
      <c r="B37" s="186" t="s">
        <v>111</v>
      </c>
      <c r="C37" s="49" t="s">
        <v>2</v>
      </c>
      <c r="D37" s="169">
        <v>5734.5</v>
      </c>
      <c r="E37" s="50">
        <v>660</v>
      </c>
      <c r="F37" s="169">
        <f t="shared" si="0"/>
        <v>3784770</v>
      </c>
      <c r="G37" s="2"/>
    </row>
    <row r="38" spans="1:7" s="116" customFormat="1">
      <c r="A38" s="184" t="s">
        <v>89</v>
      </c>
      <c r="B38" s="47" t="s">
        <v>105</v>
      </c>
      <c r="C38" s="49" t="s">
        <v>2</v>
      </c>
      <c r="D38" s="50">
        <f>D29*0.6</f>
        <v>3410.7</v>
      </c>
      <c r="E38" s="50">
        <v>4860</v>
      </c>
      <c r="F38" s="169">
        <f t="shared" si="0"/>
        <v>16576002</v>
      </c>
      <c r="G38" s="2"/>
    </row>
    <row r="39" spans="1:7" ht="24">
      <c r="A39" s="170" t="s">
        <v>95</v>
      </c>
      <c r="B39" s="47" t="s">
        <v>87</v>
      </c>
      <c r="C39" s="49" t="s">
        <v>2</v>
      </c>
      <c r="D39" s="187">
        <f>D29-D38</f>
        <v>2273.8000000000002</v>
      </c>
      <c r="E39" s="50">
        <v>2910</v>
      </c>
      <c r="F39" s="169">
        <f t="shared" si="0"/>
        <v>6616758.0000000009</v>
      </c>
      <c r="G39" s="2"/>
    </row>
    <row r="40" spans="1:7" s="52" customFormat="1">
      <c r="A40" s="170"/>
      <c r="B40" s="47"/>
      <c r="C40" s="49"/>
      <c r="D40" s="50"/>
      <c r="E40" s="50"/>
      <c r="F40" s="169"/>
      <c r="G40" s="2"/>
    </row>
    <row r="41" spans="1:7" s="52" customFormat="1">
      <c r="A41" s="170"/>
      <c r="B41" s="47"/>
      <c r="C41" s="49"/>
      <c r="D41" s="50"/>
      <c r="E41" s="51"/>
      <c r="F41" s="31"/>
      <c r="G41" s="2"/>
    </row>
    <row r="42" spans="1:7" s="2" customFormat="1">
      <c r="A42" s="174" t="s">
        <v>15</v>
      </c>
      <c r="B42" s="175" t="s">
        <v>32</v>
      </c>
      <c r="C42" s="35" t="s">
        <v>3</v>
      </c>
      <c r="D42" s="48" t="s">
        <v>12</v>
      </c>
      <c r="E42" s="172"/>
      <c r="F42" s="173">
        <f>SUM(F43:F49)</f>
        <v>520195</v>
      </c>
    </row>
    <row r="43" spans="1:7" s="119" customFormat="1" ht="24" customHeight="1">
      <c r="A43" s="170" t="s">
        <v>51</v>
      </c>
      <c r="B43" s="47" t="s">
        <v>60</v>
      </c>
      <c r="C43" s="49" t="s">
        <v>2</v>
      </c>
      <c r="D43" s="50">
        <v>132.5</v>
      </c>
      <c r="E43" s="50">
        <v>1510</v>
      </c>
      <c r="F43" s="169">
        <f>D43*E43</f>
        <v>200075</v>
      </c>
      <c r="G43" s="2"/>
    </row>
    <row r="44" spans="1:7" s="119" customFormat="1" ht="12" customHeight="1">
      <c r="A44" s="185" t="s">
        <v>52</v>
      </c>
      <c r="B44" s="183" t="s">
        <v>109</v>
      </c>
      <c r="C44" s="8" t="s">
        <v>2</v>
      </c>
      <c r="D44" s="172">
        <v>26.5</v>
      </c>
      <c r="E44" s="172">
        <v>95</v>
      </c>
      <c r="F44" s="187">
        <f>D44*E44</f>
        <v>2517.5</v>
      </c>
      <c r="G44" s="2"/>
    </row>
    <row r="45" spans="1:7" s="116" customFormat="1">
      <c r="A45" s="170" t="s">
        <v>53</v>
      </c>
      <c r="B45" s="47" t="s">
        <v>90</v>
      </c>
      <c r="C45" s="49" t="s">
        <v>2</v>
      </c>
      <c r="D45" s="50">
        <v>132.5</v>
      </c>
      <c r="E45" s="50">
        <v>195</v>
      </c>
      <c r="F45" s="169">
        <f>D45*E45</f>
        <v>25837.5</v>
      </c>
      <c r="G45" s="2"/>
    </row>
    <row r="46" spans="1:7" s="116" customFormat="1">
      <c r="A46" s="170" t="s">
        <v>91</v>
      </c>
      <c r="B46" s="47" t="s">
        <v>92</v>
      </c>
      <c r="C46" s="49" t="s">
        <v>2</v>
      </c>
      <c r="D46" s="50">
        <v>26.5</v>
      </c>
      <c r="E46" s="50">
        <v>2310</v>
      </c>
      <c r="F46" s="169">
        <f>D46*E46</f>
        <v>61215</v>
      </c>
      <c r="G46" s="2"/>
    </row>
    <row r="47" spans="1:7" s="116" customFormat="1">
      <c r="A47" s="170" t="s">
        <v>94</v>
      </c>
      <c r="B47" s="47" t="s">
        <v>93</v>
      </c>
      <c r="C47" s="49" t="s">
        <v>2</v>
      </c>
      <c r="D47" s="50">
        <v>132.5</v>
      </c>
      <c r="E47" s="50">
        <v>1210</v>
      </c>
      <c r="F47" s="169">
        <f t="shared" ref="F47:F48" si="1">D47*E47</f>
        <v>160325</v>
      </c>
      <c r="G47" s="2"/>
    </row>
    <row r="48" spans="1:7" s="182" customFormat="1">
      <c r="A48" s="185" t="s">
        <v>107</v>
      </c>
      <c r="B48" s="186" t="s">
        <v>108</v>
      </c>
      <c r="C48" s="8" t="s">
        <v>2</v>
      </c>
      <c r="D48" s="172">
        <v>132.5</v>
      </c>
      <c r="E48" s="172">
        <v>530</v>
      </c>
      <c r="F48" s="187">
        <f t="shared" si="1"/>
        <v>70225</v>
      </c>
      <c r="G48" s="2"/>
    </row>
    <row r="49" spans="1:7" s="116" customFormat="1">
      <c r="A49" s="170"/>
      <c r="B49" s="47"/>
      <c r="C49" s="49"/>
      <c r="D49" s="50"/>
      <c r="E49" s="50"/>
      <c r="F49" s="169"/>
      <c r="G49" s="2"/>
    </row>
    <row r="50" spans="1:7" s="119" customFormat="1">
      <c r="A50" s="174" t="s">
        <v>10</v>
      </c>
      <c r="B50" s="171" t="s">
        <v>33</v>
      </c>
      <c r="C50" s="35" t="s">
        <v>3</v>
      </c>
      <c r="D50" s="48" t="s">
        <v>12</v>
      </c>
      <c r="E50" s="50"/>
      <c r="F50" s="173">
        <f>SUM(F51:F56)</f>
        <v>5420370</v>
      </c>
      <c r="G50" s="2"/>
    </row>
    <row r="51" spans="1:7" s="116" customFormat="1">
      <c r="A51" s="170" t="s">
        <v>17</v>
      </c>
      <c r="B51" s="47" t="s">
        <v>20</v>
      </c>
      <c r="C51" s="49" t="s">
        <v>2</v>
      </c>
      <c r="D51" s="50">
        <v>553</v>
      </c>
      <c r="E51" s="50">
        <v>6120</v>
      </c>
      <c r="F51" s="169">
        <f t="shared" ref="F51:F63" si="2">D51*E51</f>
        <v>3384360</v>
      </c>
      <c r="G51" s="2"/>
    </row>
    <row r="52" spans="1:7" s="116" customFormat="1">
      <c r="A52" s="170" t="s">
        <v>18</v>
      </c>
      <c r="B52" s="47" t="s">
        <v>21</v>
      </c>
      <c r="C52" s="49" t="s">
        <v>2</v>
      </c>
      <c r="D52" s="50">
        <v>553</v>
      </c>
      <c r="E52" s="50">
        <v>780</v>
      </c>
      <c r="F52" s="169">
        <f t="shared" si="2"/>
        <v>431340</v>
      </c>
      <c r="G52" s="2"/>
    </row>
    <row r="53" spans="1:7" s="116" customFormat="1">
      <c r="A53" s="170" t="s">
        <v>19</v>
      </c>
      <c r="B53" s="47" t="s">
        <v>61</v>
      </c>
      <c r="C53" s="49" t="s">
        <v>2</v>
      </c>
      <c r="D53" s="50">
        <v>553</v>
      </c>
      <c r="E53" s="50">
        <v>590</v>
      </c>
      <c r="F53" s="169">
        <f t="shared" si="2"/>
        <v>326270</v>
      </c>
      <c r="G53" s="2"/>
    </row>
    <row r="54" spans="1:7" s="116" customFormat="1">
      <c r="A54" s="170" t="s">
        <v>76</v>
      </c>
      <c r="B54" s="47" t="s">
        <v>79</v>
      </c>
      <c r="C54" s="49" t="s">
        <v>2</v>
      </c>
      <c r="D54" s="50">
        <v>235</v>
      </c>
      <c r="E54" s="50">
        <v>4850</v>
      </c>
      <c r="F54" s="169">
        <f t="shared" si="2"/>
        <v>1139750</v>
      </c>
      <c r="G54" s="2"/>
    </row>
    <row r="55" spans="1:7" s="116" customFormat="1">
      <c r="A55" s="170" t="s">
        <v>77</v>
      </c>
      <c r="B55" s="47" t="s">
        <v>78</v>
      </c>
      <c r="C55" s="49" t="s">
        <v>2</v>
      </c>
      <c r="D55" s="50">
        <v>235</v>
      </c>
      <c r="E55" s="50">
        <v>590</v>
      </c>
      <c r="F55" s="169">
        <f t="shared" si="2"/>
        <v>138650</v>
      </c>
      <c r="G55" s="2"/>
    </row>
    <row r="56" spans="1:7" s="116" customFormat="1">
      <c r="A56" s="170"/>
      <c r="B56" s="47"/>
      <c r="C56" s="49"/>
      <c r="D56" s="50"/>
      <c r="E56" s="50"/>
      <c r="F56" s="169"/>
      <c r="G56" s="2"/>
    </row>
    <row r="57" spans="1:7" s="127" customFormat="1">
      <c r="A57" s="174" t="s">
        <v>11</v>
      </c>
      <c r="B57" s="171" t="s">
        <v>36</v>
      </c>
      <c r="C57" s="35" t="s">
        <v>3</v>
      </c>
      <c r="D57" s="48" t="s">
        <v>12</v>
      </c>
      <c r="E57" s="114"/>
      <c r="F57" s="188">
        <f>SUM(F58:F63)</f>
        <v>18446892</v>
      </c>
      <c r="G57" s="2"/>
    </row>
    <row r="58" spans="1:7" s="127" customFormat="1">
      <c r="A58" s="170" t="s">
        <v>22</v>
      </c>
      <c r="B58" s="47" t="s">
        <v>38</v>
      </c>
      <c r="C58" s="49" t="s">
        <v>2</v>
      </c>
      <c r="D58" s="50">
        <v>1615.1</v>
      </c>
      <c r="E58" s="50">
        <v>7670</v>
      </c>
      <c r="F58" s="169">
        <f t="shared" si="2"/>
        <v>12387817</v>
      </c>
      <c r="G58" s="2"/>
    </row>
    <row r="59" spans="1:7" s="127" customFormat="1">
      <c r="A59" s="170" t="s">
        <v>23</v>
      </c>
      <c r="B59" s="47" t="s">
        <v>39</v>
      </c>
      <c r="C59" s="49" t="s">
        <v>2</v>
      </c>
      <c r="D59" s="50">
        <v>32.6</v>
      </c>
      <c r="E59" s="50">
        <v>18600</v>
      </c>
      <c r="F59" s="169">
        <f t="shared" si="2"/>
        <v>606360</v>
      </c>
      <c r="G59" s="2"/>
    </row>
    <row r="60" spans="1:7" s="127" customFormat="1">
      <c r="A60" s="170" t="s">
        <v>24</v>
      </c>
      <c r="B60" s="47" t="s">
        <v>40</v>
      </c>
      <c r="C60" s="49" t="s">
        <v>2</v>
      </c>
      <c r="D60" s="50">
        <v>1615</v>
      </c>
      <c r="E60" s="50">
        <v>710</v>
      </c>
      <c r="F60" s="169">
        <f t="shared" si="2"/>
        <v>1146650</v>
      </c>
      <c r="G60" s="2"/>
    </row>
    <row r="61" spans="1:7" s="127" customFormat="1">
      <c r="A61" s="170" t="s">
        <v>25</v>
      </c>
      <c r="B61" s="47" t="s">
        <v>41</v>
      </c>
      <c r="C61" s="49" t="s">
        <v>43</v>
      </c>
      <c r="D61" s="50">
        <v>57</v>
      </c>
      <c r="E61" s="50">
        <v>12100</v>
      </c>
      <c r="F61" s="169">
        <f t="shared" si="2"/>
        <v>689700</v>
      </c>
      <c r="G61" s="2"/>
    </row>
    <row r="62" spans="1:7" s="127" customFormat="1">
      <c r="A62" s="170" t="s">
        <v>96</v>
      </c>
      <c r="B62" s="47" t="s">
        <v>42</v>
      </c>
      <c r="C62" s="49" t="s">
        <v>43</v>
      </c>
      <c r="D62" s="50">
        <v>395.5</v>
      </c>
      <c r="E62" s="50">
        <v>6230</v>
      </c>
      <c r="F62" s="169">
        <f t="shared" si="2"/>
        <v>2463965</v>
      </c>
      <c r="G62" s="2"/>
    </row>
    <row r="63" spans="1:7" s="127" customFormat="1">
      <c r="A63" s="184" t="s">
        <v>97</v>
      </c>
      <c r="B63" s="47" t="s">
        <v>98</v>
      </c>
      <c r="C63" s="49" t="s">
        <v>2</v>
      </c>
      <c r="D63" s="50">
        <v>268</v>
      </c>
      <c r="E63" s="51">
        <v>4300</v>
      </c>
      <c r="F63" s="169">
        <f t="shared" si="2"/>
        <v>1152400</v>
      </c>
      <c r="G63" s="2"/>
    </row>
    <row r="64" spans="1:7" s="127" customFormat="1">
      <c r="A64" s="170"/>
      <c r="B64" s="47"/>
      <c r="C64" s="49"/>
      <c r="D64" s="50"/>
      <c r="E64" s="51"/>
      <c r="F64" s="169"/>
      <c r="G64" s="2"/>
    </row>
    <row r="65" spans="1:7" s="127" customFormat="1">
      <c r="A65" s="174" t="s">
        <v>34</v>
      </c>
      <c r="B65" s="171" t="s">
        <v>74</v>
      </c>
      <c r="C65" s="35" t="s">
        <v>3</v>
      </c>
      <c r="D65" s="48" t="s">
        <v>12</v>
      </c>
      <c r="E65" s="50"/>
      <c r="F65" s="179">
        <f>SUM(F66:F72)</f>
        <v>4879750</v>
      </c>
      <c r="G65" s="2"/>
    </row>
    <row r="66" spans="1:7" s="127" customFormat="1" ht="24">
      <c r="A66" s="170" t="s">
        <v>69</v>
      </c>
      <c r="B66" s="47" t="s">
        <v>62</v>
      </c>
      <c r="C66" s="49" t="s">
        <v>63</v>
      </c>
      <c r="D66" s="50">
        <v>35</v>
      </c>
      <c r="E66" s="50">
        <v>8500</v>
      </c>
      <c r="F66" s="169">
        <f t="shared" ref="F66:F72" si="3">D66*E66</f>
        <v>297500</v>
      </c>
      <c r="G66" s="2"/>
    </row>
    <row r="67" spans="1:7" s="127" customFormat="1">
      <c r="A67" s="170" t="s">
        <v>70</v>
      </c>
      <c r="B67" s="47" t="s">
        <v>64</v>
      </c>
      <c r="C67" s="49" t="s">
        <v>63</v>
      </c>
      <c r="D67" s="50">
        <v>15</v>
      </c>
      <c r="E67" s="50">
        <v>4550</v>
      </c>
      <c r="F67" s="169">
        <f t="shared" si="3"/>
        <v>68250</v>
      </c>
      <c r="G67" s="2"/>
    </row>
    <row r="68" spans="1:7" s="127" customFormat="1">
      <c r="A68" s="170" t="s">
        <v>71</v>
      </c>
      <c r="B68" s="47" t="s">
        <v>65</v>
      </c>
      <c r="C68" s="49" t="s">
        <v>63</v>
      </c>
      <c r="D68" s="50">
        <v>35</v>
      </c>
      <c r="E68" s="50">
        <v>68000</v>
      </c>
      <c r="F68" s="169">
        <f t="shared" si="3"/>
        <v>2380000</v>
      </c>
      <c r="G68" s="2"/>
    </row>
    <row r="69" spans="1:7" s="127" customFormat="1">
      <c r="A69" s="170" t="s">
        <v>72</v>
      </c>
      <c r="B69" s="47" t="s">
        <v>66</v>
      </c>
      <c r="C69" s="49" t="s">
        <v>63</v>
      </c>
      <c r="D69" s="50">
        <v>15</v>
      </c>
      <c r="E69" s="50">
        <v>12600</v>
      </c>
      <c r="F69" s="169">
        <f t="shared" si="3"/>
        <v>189000</v>
      </c>
      <c r="G69" s="2"/>
    </row>
    <row r="70" spans="1:7" s="127" customFormat="1">
      <c r="A70" s="170" t="s">
        <v>35</v>
      </c>
      <c r="B70" s="47" t="s">
        <v>67</v>
      </c>
      <c r="C70" s="49" t="s">
        <v>63</v>
      </c>
      <c r="D70" s="50">
        <v>50</v>
      </c>
      <c r="E70" s="50">
        <v>28000</v>
      </c>
      <c r="F70" s="169">
        <f t="shared" si="3"/>
        <v>1400000</v>
      </c>
      <c r="G70" s="2"/>
    </row>
    <row r="71" spans="1:7" s="127" customFormat="1">
      <c r="A71" s="170" t="s">
        <v>73</v>
      </c>
      <c r="B71" s="33" t="s">
        <v>68</v>
      </c>
      <c r="C71" s="49" t="s">
        <v>63</v>
      </c>
      <c r="D71" s="50">
        <v>50</v>
      </c>
      <c r="E71" s="50">
        <v>4900</v>
      </c>
      <c r="F71" s="169">
        <f t="shared" si="3"/>
        <v>245000</v>
      </c>
      <c r="G71" s="2"/>
    </row>
    <row r="72" spans="1:7" s="127" customFormat="1">
      <c r="A72" s="170" t="s">
        <v>99</v>
      </c>
      <c r="B72" s="33" t="s">
        <v>100</v>
      </c>
      <c r="C72" s="49" t="s">
        <v>4</v>
      </c>
      <c r="D72" s="50">
        <v>1</v>
      </c>
      <c r="E72" s="50">
        <v>300000</v>
      </c>
      <c r="F72" s="169">
        <f t="shared" si="3"/>
        <v>300000</v>
      </c>
      <c r="G72" s="2"/>
    </row>
    <row r="73" spans="1:7" s="127" customFormat="1">
      <c r="A73" s="170"/>
      <c r="B73" s="33"/>
      <c r="C73" s="49"/>
      <c r="D73" s="50"/>
      <c r="E73" s="50"/>
      <c r="F73" s="169"/>
      <c r="G73" s="2"/>
    </row>
    <row r="74" spans="1:7" s="127" customFormat="1">
      <c r="A74" s="174" t="s">
        <v>44</v>
      </c>
      <c r="B74" s="171" t="s">
        <v>57</v>
      </c>
      <c r="C74" s="35" t="s">
        <v>3</v>
      </c>
      <c r="F74" s="173">
        <f>F75</f>
        <v>151200</v>
      </c>
      <c r="G74" s="2"/>
    </row>
    <row r="75" spans="1:7" s="127" customFormat="1">
      <c r="A75" s="47"/>
      <c r="B75" s="47" t="s">
        <v>58</v>
      </c>
      <c r="C75" s="49" t="s">
        <v>43</v>
      </c>
      <c r="D75" s="50">
        <v>30</v>
      </c>
      <c r="E75" s="50">
        <v>5040</v>
      </c>
      <c r="F75" s="169">
        <f>D75*E75</f>
        <v>151200</v>
      </c>
      <c r="G75" s="2"/>
    </row>
    <row r="76" spans="1:7" s="127" customFormat="1">
      <c r="A76" s="47"/>
      <c r="B76" s="47"/>
      <c r="C76" s="49"/>
      <c r="D76" s="50"/>
      <c r="E76" s="50"/>
      <c r="F76" s="169"/>
      <c r="G76" s="2"/>
    </row>
    <row r="77" spans="1:7" s="127" customFormat="1">
      <c r="A77" s="174">
        <v>6</v>
      </c>
      <c r="B77" s="175" t="s">
        <v>102</v>
      </c>
      <c r="C77" s="35" t="s">
        <v>3</v>
      </c>
      <c r="D77" s="50"/>
      <c r="E77" s="50"/>
      <c r="F77" s="173">
        <f>SUM(F78:F79)</f>
        <v>1427360</v>
      </c>
      <c r="G77" s="2"/>
    </row>
    <row r="78" spans="1:7" s="127" customFormat="1">
      <c r="A78" s="174"/>
      <c r="B78" s="47" t="s">
        <v>103</v>
      </c>
      <c r="C78" s="49" t="s">
        <v>43</v>
      </c>
      <c r="D78" s="50">
        <v>1980</v>
      </c>
      <c r="E78" s="51">
        <v>590</v>
      </c>
      <c r="F78" s="169">
        <f>D78*E78</f>
        <v>1168200</v>
      </c>
      <c r="G78" s="2"/>
    </row>
    <row r="79" spans="1:7" s="127" customFormat="1">
      <c r="A79" s="174"/>
      <c r="B79" s="47" t="s">
        <v>104</v>
      </c>
      <c r="C79" s="49" t="s">
        <v>2</v>
      </c>
      <c r="D79" s="50">
        <v>418</v>
      </c>
      <c r="E79" s="51">
        <v>620</v>
      </c>
      <c r="F79" s="169">
        <f>D79*E79</f>
        <v>259160</v>
      </c>
      <c r="G79" s="2"/>
    </row>
    <row r="80" spans="1:7" s="127" customFormat="1">
      <c r="A80" s="174"/>
      <c r="B80" s="47"/>
      <c r="C80" s="49"/>
      <c r="D80" s="124"/>
      <c r="E80" s="51"/>
      <c r="F80" s="169"/>
      <c r="G80" s="2"/>
    </row>
    <row r="81" spans="1:7" s="127" customFormat="1">
      <c r="A81" s="174" t="s">
        <v>101</v>
      </c>
      <c r="B81" s="171" t="s">
        <v>45</v>
      </c>
      <c r="C81" s="49" t="s">
        <v>4</v>
      </c>
      <c r="D81" s="113"/>
      <c r="E81" s="114"/>
      <c r="F81" s="173">
        <v>1250000</v>
      </c>
      <c r="G81" s="2"/>
    </row>
    <row r="82" spans="1:7" s="127" customFormat="1">
      <c r="A82" s="121"/>
      <c r="B82" s="166"/>
      <c r="C82" s="112"/>
      <c r="D82" s="113"/>
      <c r="E82" s="114"/>
      <c r="F82" s="115"/>
      <c r="G82" s="2"/>
    </row>
    <row r="83" spans="1:7" s="127" customFormat="1">
      <c r="A83" s="121"/>
      <c r="B83" s="166"/>
      <c r="C83" s="112"/>
      <c r="D83" s="113"/>
      <c r="E83" s="114"/>
      <c r="F83" s="120"/>
      <c r="G83" s="2"/>
    </row>
    <row r="84" spans="1:7" s="127" customFormat="1">
      <c r="A84" s="121"/>
      <c r="B84" s="166"/>
      <c r="C84" s="112"/>
      <c r="D84" s="113"/>
      <c r="E84" s="114"/>
      <c r="F84" s="120"/>
      <c r="G84" s="2"/>
    </row>
    <row r="85" spans="1:7" s="127" customFormat="1">
      <c r="G85" s="2"/>
    </row>
    <row r="86" spans="1:7" s="128" customFormat="1">
      <c r="G86" s="2"/>
    </row>
    <row r="87" spans="1:7" hidden="1">
      <c r="A87" s="39"/>
      <c r="B87" s="39"/>
      <c r="D87" s="39"/>
      <c r="E87" s="39"/>
      <c r="F87" s="39"/>
      <c r="G87" s="2"/>
    </row>
    <row r="88" spans="1:7">
      <c r="A88" s="39"/>
      <c r="B88" s="39"/>
      <c r="D88" s="39"/>
      <c r="E88" s="39"/>
      <c r="F88" s="39"/>
      <c r="G88" s="2"/>
    </row>
    <row r="89" spans="1:7" s="19" customFormat="1">
      <c r="G89" s="2"/>
    </row>
    <row r="90" spans="1:7" s="30" customFormat="1">
      <c r="G90" s="2"/>
    </row>
    <row r="91" spans="1:7" s="30" customFormat="1">
      <c r="G91" s="2"/>
    </row>
    <row r="92" spans="1:7" s="30" customFormat="1">
      <c r="G92" s="2"/>
    </row>
    <row r="93" spans="1:7" s="30" customFormat="1">
      <c r="A93" s="121"/>
      <c r="B93" s="166"/>
      <c r="C93" s="112"/>
      <c r="D93" s="113"/>
      <c r="E93" s="114"/>
      <c r="F93" s="120"/>
      <c r="G93" s="2"/>
    </row>
    <row r="94" spans="1:7" s="30" customFormat="1">
      <c r="A94" s="121"/>
      <c r="B94" s="166"/>
      <c r="C94" s="112"/>
      <c r="D94" s="113"/>
      <c r="E94" s="114"/>
      <c r="F94" s="115"/>
      <c r="G94" s="2"/>
    </row>
    <row r="95" spans="1:7" s="30" customFormat="1">
      <c r="A95" s="121"/>
      <c r="B95" s="166"/>
      <c r="C95" s="112"/>
      <c r="D95" s="113"/>
      <c r="E95" s="114"/>
      <c r="F95" s="120"/>
      <c r="G95" s="2"/>
    </row>
    <row r="96" spans="1:7" s="30" customFormat="1">
      <c r="A96" s="121"/>
      <c r="B96" s="166"/>
      <c r="C96" s="112"/>
      <c r="D96" s="113"/>
      <c r="E96" s="114"/>
      <c r="F96" s="120"/>
      <c r="G96" s="2"/>
    </row>
    <row r="97" spans="1:7" s="30" customFormat="1">
      <c r="A97" s="121"/>
      <c r="B97" s="166"/>
      <c r="C97" s="112"/>
      <c r="D97" s="113"/>
      <c r="E97" s="114"/>
      <c r="F97" s="120"/>
      <c r="G97" s="2"/>
    </row>
    <row r="98" spans="1:7" s="30" customFormat="1">
      <c r="A98" s="121"/>
      <c r="B98" s="122"/>
      <c r="C98" s="123"/>
      <c r="D98" s="124"/>
      <c r="E98" s="125"/>
      <c r="F98" s="126"/>
      <c r="G98" s="2"/>
    </row>
    <row r="99" spans="1:7" s="30" customFormat="1">
      <c r="A99" s="121"/>
      <c r="B99" s="166"/>
      <c r="C99" s="112"/>
      <c r="D99" s="113"/>
      <c r="E99" s="114"/>
      <c r="F99" s="120"/>
      <c r="G99" s="2"/>
    </row>
    <row r="100" spans="1:7" s="30" customFormat="1">
      <c r="A100" s="121"/>
      <c r="B100" s="166"/>
      <c r="C100" s="112"/>
      <c r="D100" s="113"/>
      <c r="E100" s="114"/>
      <c r="F100" s="115"/>
      <c r="G100" s="2"/>
    </row>
    <row r="101" spans="1:7" s="30" customFormat="1">
      <c r="A101" s="121"/>
      <c r="B101" s="166"/>
      <c r="C101" s="112"/>
      <c r="D101" s="113"/>
      <c r="E101" s="114"/>
      <c r="F101" s="120"/>
      <c r="G101" s="2"/>
    </row>
    <row r="102" spans="1:7" s="30" customFormat="1">
      <c r="A102" s="121"/>
      <c r="B102" s="166"/>
      <c r="C102" s="112"/>
      <c r="D102" s="113"/>
      <c r="E102" s="114"/>
      <c r="F102" s="120"/>
      <c r="G102" s="2"/>
    </row>
    <row r="103" spans="1:7" s="30" customFormat="1">
      <c r="A103" s="121"/>
      <c r="B103" s="166"/>
      <c r="C103" s="112"/>
      <c r="D103" s="113"/>
      <c r="E103" s="114"/>
      <c r="F103" s="120"/>
      <c r="G103" s="2"/>
    </row>
    <row r="104" spans="1:7" s="30" customFormat="1">
      <c r="A104" s="121"/>
      <c r="B104" s="122"/>
      <c r="C104" s="123"/>
      <c r="D104" s="124"/>
      <c r="E104" s="125"/>
      <c r="F104" s="126"/>
      <c r="G104" s="2"/>
    </row>
    <row r="105" spans="1:7" s="30" customFormat="1">
      <c r="A105" s="121"/>
      <c r="B105" s="166"/>
      <c r="C105" s="112"/>
      <c r="D105" s="113"/>
      <c r="E105" s="114"/>
      <c r="F105" s="120"/>
      <c r="G105" s="2"/>
    </row>
    <row r="106" spans="1:7">
      <c r="A106" s="121"/>
      <c r="B106" s="166"/>
      <c r="C106" s="112"/>
      <c r="D106" s="113"/>
      <c r="E106" s="114"/>
      <c r="F106" s="115"/>
      <c r="G106" s="2"/>
    </row>
    <row r="107" spans="1:7">
      <c r="A107" s="121"/>
      <c r="B107" s="166"/>
      <c r="C107" s="112"/>
      <c r="D107" s="113"/>
      <c r="E107" s="114"/>
      <c r="F107" s="120"/>
      <c r="G107" s="2"/>
    </row>
    <row r="108" spans="1:7">
      <c r="A108" s="121"/>
      <c r="B108" s="166"/>
      <c r="C108" s="112"/>
      <c r="D108" s="113"/>
      <c r="E108" s="114"/>
      <c r="F108" s="120"/>
      <c r="G108" s="2"/>
    </row>
    <row r="109" spans="1:7">
      <c r="A109" s="121"/>
      <c r="B109" s="166"/>
      <c r="C109" s="112"/>
      <c r="D109" s="113"/>
      <c r="E109" s="114"/>
      <c r="F109" s="120"/>
      <c r="G109" s="2"/>
    </row>
    <row r="110" spans="1:7">
      <c r="A110" s="121"/>
      <c r="B110" s="166"/>
      <c r="C110" s="112"/>
      <c r="D110" s="113"/>
      <c r="E110" s="114"/>
      <c r="F110" s="120"/>
      <c r="G110" s="2"/>
    </row>
    <row r="111" spans="1:7">
      <c r="A111" s="121"/>
      <c r="B111" s="122"/>
      <c r="C111" s="123"/>
      <c r="D111" s="124"/>
      <c r="E111" s="125"/>
      <c r="F111" s="126"/>
      <c r="G111" s="2"/>
    </row>
    <row r="112" spans="1:7">
      <c r="A112" s="53"/>
      <c r="B112" s="168"/>
      <c r="C112" s="129"/>
      <c r="D112" s="28"/>
      <c r="E112" s="29"/>
      <c r="F112" s="54"/>
      <c r="G112" s="2"/>
    </row>
    <row r="113" spans="1:7" s="17" customFormat="1">
      <c r="A113" s="16"/>
      <c r="B113" s="167"/>
      <c r="C113" s="129"/>
      <c r="D113" s="18"/>
      <c r="E113" s="29"/>
      <c r="F113" s="54"/>
      <c r="G113" s="2"/>
    </row>
    <row r="114" spans="1:7" s="17" customFormat="1">
      <c r="A114" s="16"/>
      <c r="B114" s="19"/>
      <c r="C114" s="129"/>
      <c r="D114" s="18"/>
      <c r="E114" s="29"/>
      <c r="F114" s="54"/>
      <c r="G114" s="2"/>
    </row>
    <row r="115" spans="1:7" s="30" customFormat="1">
      <c r="A115" s="121"/>
      <c r="B115" s="122"/>
      <c r="C115" s="123"/>
      <c r="D115" s="124"/>
      <c r="E115" s="125"/>
      <c r="F115" s="126"/>
      <c r="G115" s="2"/>
    </row>
    <row r="116" spans="1:7" s="30" customFormat="1">
      <c r="A116" s="121"/>
      <c r="B116" s="166"/>
      <c r="C116" s="112"/>
      <c r="D116" s="113"/>
      <c r="E116" s="114"/>
      <c r="F116" s="120"/>
      <c r="G116" s="2"/>
    </row>
    <row r="117" spans="1:7">
      <c r="A117" s="121"/>
      <c r="B117" s="166"/>
      <c r="C117" s="112"/>
      <c r="D117" s="113"/>
      <c r="E117" s="114"/>
      <c r="F117" s="115"/>
      <c r="G117" s="2"/>
    </row>
    <row r="118" spans="1:7">
      <c r="A118" s="121"/>
      <c r="B118" s="166"/>
      <c r="C118" s="112"/>
      <c r="D118" s="113"/>
      <c r="E118" s="114"/>
      <c r="F118" s="115"/>
      <c r="G118" s="2"/>
    </row>
    <row r="119" spans="1:7">
      <c r="A119" s="121"/>
      <c r="B119" s="166"/>
      <c r="C119" s="112"/>
      <c r="D119" s="113"/>
      <c r="E119" s="114"/>
      <c r="F119" s="120"/>
      <c r="G119" s="2"/>
    </row>
    <row r="120" spans="1:7">
      <c r="A120" s="121"/>
      <c r="B120" s="166"/>
      <c r="C120" s="112"/>
      <c r="D120" s="113"/>
      <c r="E120" s="114"/>
      <c r="F120" s="120"/>
      <c r="G120" s="2"/>
    </row>
    <row r="121" spans="1:7" s="93" customFormat="1">
      <c r="A121" s="100"/>
      <c r="B121" s="101"/>
      <c r="C121" s="73"/>
      <c r="D121" s="73"/>
      <c r="E121" s="102"/>
      <c r="F121" s="103"/>
      <c r="G121" s="2"/>
    </row>
    <row r="122" spans="1:7" s="93" customFormat="1">
      <c r="A122" s="100"/>
      <c r="B122" s="69"/>
      <c r="C122" s="73"/>
      <c r="D122" s="73"/>
      <c r="E122" s="102"/>
      <c r="F122" s="103"/>
      <c r="G122" s="2"/>
    </row>
    <row r="123" spans="1:7" s="93" customFormat="1">
      <c r="A123" s="100"/>
      <c r="B123" s="69"/>
      <c r="C123" s="73"/>
      <c r="D123" s="73"/>
      <c r="E123" s="102"/>
      <c r="F123" s="103"/>
      <c r="G123" s="2"/>
    </row>
    <row r="124" spans="1:7" s="93" customFormat="1">
      <c r="A124" s="100"/>
      <c r="B124" s="69"/>
      <c r="C124" s="73"/>
      <c r="D124" s="73"/>
      <c r="E124" s="102"/>
      <c r="F124" s="103"/>
      <c r="G124" s="2"/>
    </row>
    <row r="125" spans="1:7" s="93" customFormat="1">
      <c r="A125" s="100"/>
      <c r="B125" s="69"/>
      <c r="C125" s="73"/>
      <c r="D125" s="73"/>
      <c r="E125" s="102"/>
      <c r="F125" s="103"/>
      <c r="G125" s="2"/>
    </row>
    <row r="126" spans="1:7" s="93" customFormat="1">
      <c r="A126" s="100"/>
      <c r="B126" s="101"/>
      <c r="C126" s="73"/>
      <c r="D126" s="73"/>
      <c r="E126" s="102"/>
      <c r="F126" s="103"/>
      <c r="G126" s="2"/>
    </row>
    <row r="127" spans="1:7" s="93" customFormat="1">
      <c r="A127" s="100"/>
      <c r="B127" s="101"/>
      <c r="C127" s="73"/>
      <c r="D127" s="73"/>
      <c r="E127" s="102"/>
      <c r="F127" s="103"/>
      <c r="G127" s="2"/>
    </row>
    <row r="128" spans="1:7" s="93" customFormat="1">
      <c r="A128" s="100"/>
      <c r="B128" s="101"/>
      <c r="C128" s="73"/>
      <c r="D128" s="73"/>
      <c r="E128" s="102"/>
      <c r="F128" s="103"/>
      <c r="G128" s="2"/>
    </row>
    <row r="129" spans="1:7" s="93" customFormat="1">
      <c r="A129" s="100"/>
      <c r="B129" s="101"/>
      <c r="C129" s="104"/>
      <c r="D129" s="104"/>
      <c r="E129" s="105"/>
      <c r="F129" s="103"/>
      <c r="G129" s="2"/>
    </row>
    <row r="130" spans="1:7" s="85" customFormat="1">
      <c r="A130" s="84"/>
      <c r="B130" s="99"/>
      <c r="E130" s="77"/>
      <c r="F130" s="77"/>
      <c r="G130" s="2"/>
    </row>
    <row r="131" spans="1:7" s="93" customFormat="1">
      <c r="A131" s="100"/>
      <c r="B131" s="101"/>
      <c r="C131" s="73"/>
      <c r="D131" s="73"/>
      <c r="E131" s="102"/>
      <c r="F131" s="103"/>
      <c r="G131" s="2"/>
    </row>
    <row r="132" spans="1:7" s="93" customFormat="1">
      <c r="A132" s="100"/>
      <c r="B132" s="69"/>
      <c r="C132" s="73"/>
      <c r="D132" s="73"/>
      <c r="E132" s="102"/>
      <c r="F132" s="103"/>
      <c r="G132" s="2"/>
    </row>
    <row r="133" spans="1:7" s="93" customFormat="1">
      <c r="A133" s="100"/>
      <c r="B133" s="69"/>
      <c r="C133" s="73"/>
      <c r="D133" s="73"/>
      <c r="E133" s="102"/>
      <c r="F133" s="103"/>
      <c r="G133" s="2"/>
    </row>
    <row r="134" spans="1:7" s="93" customFormat="1">
      <c r="A134" s="100"/>
      <c r="B134" s="101"/>
      <c r="C134" s="73"/>
      <c r="D134" s="73"/>
      <c r="E134" s="102"/>
      <c r="F134" s="103"/>
      <c r="G134" s="2"/>
    </row>
    <row r="135" spans="1:7" s="93" customFormat="1">
      <c r="A135" s="100"/>
      <c r="B135" s="75"/>
      <c r="C135" s="73"/>
      <c r="D135" s="73"/>
      <c r="E135" s="102"/>
      <c r="F135" s="103"/>
      <c r="G135" s="2"/>
    </row>
    <row r="136" spans="1:7" s="93" customFormat="1">
      <c r="A136" s="100"/>
      <c r="B136" s="75"/>
      <c r="C136" s="73"/>
      <c r="D136" s="73"/>
      <c r="E136" s="102"/>
      <c r="F136" s="103"/>
      <c r="G136" s="2"/>
    </row>
    <row r="137" spans="1:7" s="138" customFormat="1">
      <c r="A137" s="132"/>
      <c r="B137" s="133"/>
      <c r="C137" s="134"/>
      <c r="D137" s="135"/>
      <c r="E137" s="136"/>
      <c r="F137" s="137"/>
      <c r="G137" s="2"/>
    </row>
    <row r="138" spans="1:7" s="93" customFormat="1">
      <c r="A138" s="100"/>
      <c r="B138" s="69"/>
      <c r="C138" s="73"/>
      <c r="D138" s="104"/>
      <c r="E138" s="102"/>
      <c r="F138" s="103"/>
      <c r="G138" s="2"/>
    </row>
    <row r="139" spans="1:7" s="85" customFormat="1">
      <c r="A139" s="84"/>
      <c r="B139" s="107"/>
      <c r="E139" s="77"/>
      <c r="F139" s="98"/>
      <c r="G139" s="2"/>
    </row>
    <row r="140" spans="1:7" s="93" customFormat="1">
      <c r="A140" s="86"/>
      <c r="B140" s="101"/>
      <c r="C140" s="108"/>
      <c r="D140" s="73"/>
      <c r="E140" s="102"/>
      <c r="F140" s="103"/>
      <c r="G140" s="2"/>
    </row>
    <row r="141" spans="1:7" s="85" customFormat="1">
      <c r="A141" s="84"/>
      <c r="B141" s="90"/>
      <c r="C141" s="93"/>
      <c r="D141" s="106"/>
      <c r="E141" s="77"/>
      <c r="F141" s="109"/>
      <c r="G141" s="2"/>
    </row>
    <row r="142" spans="1:7" s="93" customFormat="1">
      <c r="A142" s="86"/>
      <c r="B142" s="75"/>
      <c r="C142" s="69"/>
      <c r="D142" s="73"/>
      <c r="E142" s="102"/>
      <c r="F142" s="103"/>
      <c r="G142" s="2"/>
    </row>
    <row r="143" spans="1:7" s="93" customFormat="1">
      <c r="A143" s="86"/>
      <c r="B143" s="75"/>
      <c r="C143" s="69"/>
      <c r="D143" s="73"/>
      <c r="E143" s="102"/>
      <c r="F143" s="103"/>
      <c r="G143" s="2"/>
    </row>
    <row r="144" spans="1:7" s="93" customFormat="1">
      <c r="A144" s="86"/>
      <c r="B144" s="75"/>
      <c r="C144" s="69"/>
      <c r="D144" s="73"/>
      <c r="E144" s="102"/>
      <c r="F144" s="103"/>
      <c r="G144" s="2"/>
    </row>
    <row r="145" spans="1:7" s="93" customFormat="1">
      <c r="A145" s="86"/>
      <c r="B145" s="75"/>
      <c r="C145" s="69"/>
      <c r="D145" s="73"/>
      <c r="E145" s="102"/>
      <c r="F145" s="103"/>
      <c r="G145" s="2"/>
    </row>
    <row r="146" spans="1:7" s="93" customFormat="1">
      <c r="A146" s="86"/>
      <c r="B146" s="90"/>
      <c r="C146" s="69"/>
      <c r="D146" s="73"/>
      <c r="E146" s="102"/>
      <c r="F146" s="110"/>
      <c r="G146" s="2"/>
    </row>
    <row r="147" spans="1:7" s="93" customFormat="1">
      <c r="A147" s="86"/>
      <c r="B147" s="75"/>
      <c r="C147" s="69"/>
      <c r="D147" s="73"/>
      <c r="E147" s="102"/>
      <c r="F147" s="111"/>
      <c r="G147" s="2"/>
    </row>
    <row r="148" spans="1:7" s="93" customFormat="1" ht="12">
      <c r="A148" s="86"/>
      <c r="B148" s="75"/>
      <c r="C148" s="69"/>
      <c r="D148" s="73"/>
      <c r="E148" s="102"/>
      <c r="F148" s="111"/>
    </row>
    <row r="149" spans="1:7" s="69" customFormat="1">
      <c r="A149" s="63"/>
      <c r="B149" s="64"/>
      <c r="C149" s="65"/>
      <c r="D149" s="66"/>
      <c r="E149" s="71"/>
      <c r="F149" s="96"/>
    </row>
    <row r="150" spans="1:7" s="69" customFormat="1" ht="12">
      <c r="A150" s="63"/>
      <c r="B150" s="91"/>
      <c r="C150" s="91"/>
      <c r="D150" s="80"/>
      <c r="E150" s="67"/>
      <c r="F150" s="67"/>
    </row>
    <row r="151" spans="1:7" s="69" customFormat="1" ht="12">
      <c r="A151" s="63"/>
      <c r="B151" s="76"/>
      <c r="C151" s="76"/>
      <c r="D151" s="92"/>
      <c r="E151" s="67"/>
      <c r="F151" s="67"/>
    </row>
    <row r="152" spans="1:7" s="69" customFormat="1" ht="12">
      <c r="A152" s="63"/>
      <c r="B152" s="76"/>
      <c r="C152" s="76"/>
      <c r="D152" s="92"/>
      <c r="E152" s="67"/>
      <c r="F152" s="67"/>
    </row>
    <row r="153" spans="1:7" s="69" customFormat="1" ht="12">
      <c r="A153" s="63"/>
      <c r="B153" s="76"/>
      <c r="C153" s="76"/>
      <c r="D153" s="92"/>
      <c r="E153" s="67"/>
      <c r="F153" s="67"/>
    </row>
    <row r="154" spans="1:7" s="69" customFormat="1" ht="12">
      <c r="A154" s="63"/>
      <c r="B154" s="76"/>
      <c r="C154" s="76"/>
      <c r="D154" s="92"/>
      <c r="E154" s="67"/>
      <c r="F154" s="67"/>
    </row>
    <row r="155" spans="1:7" s="69" customFormat="1" ht="12">
      <c r="A155" s="63"/>
      <c r="B155" s="76"/>
      <c r="C155" s="76"/>
      <c r="D155" s="92"/>
      <c r="E155" s="67"/>
      <c r="F155" s="67"/>
    </row>
    <row r="156" spans="1:7" s="69" customFormat="1" ht="12">
      <c r="A156" s="63"/>
      <c r="B156" s="76"/>
      <c r="C156" s="76"/>
      <c r="D156" s="92"/>
      <c r="E156" s="67"/>
      <c r="F156" s="67"/>
    </row>
    <row r="157" spans="1:7" s="69" customFormat="1" ht="12">
      <c r="A157" s="63"/>
      <c r="B157" s="76"/>
      <c r="C157" s="76"/>
      <c r="D157" s="92"/>
      <c r="E157" s="67"/>
      <c r="F157" s="67"/>
    </row>
    <row r="158" spans="1:7" s="69" customFormat="1" ht="12">
      <c r="A158" s="63"/>
      <c r="C158" s="76"/>
      <c r="D158" s="92"/>
      <c r="E158" s="67"/>
      <c r="F158" s="67"/>
    </row>
    <row r="159" spans="1:7" s="69" customFormat="1" ht="12">
      <c r="A159" s="63"/>
      <c r="B159" s="91"/>
      <c r="C159" s="91"/>
      <c r="D159" s="92"/>
      <c r="E159" s="67"/>
      <c r="F159" s="67"/>
    </row>
    <row r="160" spans="1:7" s="69" customFormat="1" ht="12">
      <c r="A160" s="63"/>
      <c r="B160" s="76"/>
      <c r="C160" s="76"/>
      <c r="D160" s="92"/>
      <c r="E160" s="67"/>
      <c r="F160" s="67"/>
    </row>
    <row r="161" spans="1:6" s="69" customFormat="1" ht="12">
      <c r="A161" s="63"/>
      <c r="B161" s="76"/>
      <c r="C161" s="76"/>
      <c r="D161" s="92"/>
      <c r="E161" s="67"/>
      <c r="F161" s="67"/>
    </row>
    <row r="162" spans="1:6" s="69" customFormat="1" ht="12">
      <c r="A162" s="63"/>
      <c r="B162" s="76"/>
      <c r="C162" s="76"/>
      <c r="D162" s="92"/>
      <c r="E162" s="67"/>
      <c r="F162" s="67"/>
    </row>
    <row r="163" spans="1:6" s="69" customFormat="1" ht="12">
      <c r="A163" s="63"/>
      <c r="B163" s="76"/>
      <c r="C163" s="76"/>
      <c r="D163" s="92"/>
      <c r="E163" s="67"/>
      <c r="F163" s="67"/>
    </row>
    <row r="164" spans="1:6" s="69" customFormat="1" ht="12">
      <c r="A164" s="63"/>
      <c r="B164" s="76"/>
      <c r="C164" s="76"/>
      <c r="D164" s="92"/>
      <c r="E164" s="67"/>
      <c r="F164" s="67"/>
    </row>
    <row r="165" spans="1:6" s="69" customFormat="1" ht="12">
      <c r="A165" s="63"/>
      <c r="B165" s="76"/>
      <c r="C165" s="76"/>
      <c r="D165" s="92"/>
      <c r="E165" s="67"/>
      <c r="F165" s="67"/>
    </row>
    <row r="166" spans="1:6" s="69" customFormat="1" ht="12">
      <c r="A166" s="63"/>
      <c r="B166" s="76"/>
      <c r="C166" s="76"/>
      <c r="D166" s="92"/>
      <c r="E166" s="67"/>
      <c r="F166" s="67"/>
    </row>
    <row r="167" spans="1:6" s="69" customFormat="1" ht="12">
      <c r="A167" s="63"/>
      <c r="B167" s="76"/>
      <c r="C167" s="76"/>
      <c r="D167" s="92"/>
      <c r="E167" s="67"/>
      <c r="F167" s="67"/>
    </row>
    <row r="168" spans="1:6" s="69" customFormat="1" ht="12">
      <c r="A168" s="63"/>
      <c r="B168" s="76"/>
      <c r="C168" s="76"/>
      <c r="D168" s="92"/>
      <c r="E168" s="67"/>
      <c r="F168" s="67"/>
    </row>
    <row r="169" spans="1:6" s="69" customFormat="1" ht="12">
      <c r="A169" s="63"/>
      <c r="B169" s="76"/>
      <c r="C169" s="76"/>
      <c r="D169" s="92"/>
      <c r="E169" s="67"/>
      <c r="F169" s="67"/>
    </row>
    <row r="170" spans="1:6" s="69" customFormat="1" ht="12">
      <c r="A170" s="63"/>
      <c r="B170" s="76"/>
      <c r="C170" s="76"/>
      <c r="D170" s="92"/>
      <c r="E170" s="67"/>
      <c r="F170" s="67"/>
    </row>
    <row r="171" spans="1:6" s="69" customFormat="1" ht="12">
      <c r="A171" s="63"/>
      <c r="B171" s="76"/>
      <c r="C171" s="76"/>
      <c r="D171" s="92"/>
      <c r="E171" s="67"/>
      <c r="F171" s="67"/>
    </row>
    <row r="172" spans="1:6" s="69" customFormat="1" ht="12">
      <c r="A172" s="63"/>
      <c r="B172" s="91"/>
      <c r="C172" s="91"/>
      <c r="D172" s="92"/>
      <c r="E172" s="67"/>
      <c r="F172" s="67"/>
    </row>
    <row r="173" spans="1:6" s="69" customFormat="1" ht="12">
      <c r="A173" s="63"/>
      <c r="B173" s="76"/>
      <c r="C173" s="76"/>
      <c r="D173" s="92"/>
      <c r="E173" s="67"/>
      <c r="F173" s="67"/>
    </row>
    <row r="174" spans="1:6" s="69" customFormat="1" ht="12">
      <c r="A174" s="63"/>
      <c r="B174" s="76"/>
      <c r="C174" s="76"/>
      <c r="D174" s="92"/>
      <c r="E174" s="67"/>
      <c r="F174" s="67"/>
    </row>
    <row r="175" spans="1:6" s="69" customFormat="1" ht="12">
      <c r="A175" s="63"/>
      <c r="B175" s="75"/>
      <c r="C175" s="76"/>
      <c r="D175" s="92"/>
      <c r="E175" s="67"/>
      <c r="F175" s="67"/>
    </row>
    <row r="176" spans="1:6" s="69" customFormat="1" ht="12">
      <c r="A176" s="63"/>
      <c r="B176" s="76"/>
      <c r="C176" s="76"/>
      <c r="D176" s="92"/>
      <c r="E176" s="67"/>
      <c r="F176" s="67"/>
    </row>
    <row r="177" spans="1:6" s="69" customFormat="1" ht="15">
      <c r="A177" s="63"/>
      <c r="B177" s="97"/>
      <c r="C177" s="76"/>
      <c r="D177" s="92"/>
      <c r="E177" s="67"/>
      <c r="F177" s="67"/>
    </row>
    <row r="178" spans="1:6" s="69" customFormat="1" ht="12">
      <c r="A178" s="63"/>
      <c r="B178" s="76"/>
      <c r="C178" s="76"/>
      <c r="D178" s="92"/>
      <c r="E178" s="67"/>
      <c r="F178" s="67"/>
    </row>
    <row r="179" spans="1:6" s="69" customFormat="1" ht="15">
      <c r="A179" s="63"/>
      <c r="B179" s="97"/>
      <c r="C179" s="76"/>
      <c r="D179" s="92"/>
      <c r="E179" s="67"/>
      <c r="F179" s="67"/>
    </row>
    <row r="180" spans="1:6" s="69" customFormat="1" ht="15">
      <c r="A180" s="63"/>
      <c r="B180" s="97"/>
      <c r="C180" s="76"/>
      <c r="D180" s="92"/>
      <c r="E180" s="67"/>
      <c r="F180" s="67"/>
    </row>
    <row r="181" spans="1:6" s="69" customFormat="1" ht="15">
      <c r="A181" s="63"/>
      <c r="B181" s="97"/>
      <c r="C181" s="76"/>
      <c r="D181" s="92"/>
      <c r="E181" s="67"/>
      <c r="F181" s="67"/>
    </row>
    <row r="182" spans="1:6" s="69" customFormat="1" ht="15">
      <c r="A182" s="63"/>
      <c r="B182" s="97"/>
      <c r="C182" s="76"/>
      <c r="D182" s="92"/>
      <c r="E182" s="67"/>
      <c r="F182" s="67"/>
    </row>
    <row r="183" spans="1:6" s="69" customFormat="1" ht="15">
      <c r="A183" s="63"/>
      <c r="B183" s="97"/>
      <c r="C183" s="76"/>
      <c r="D183" s="92"/>
      <c r="E183" s="67"/>
      <c r="F183" s="67"/>
    </row>
    <row r="184" spans="1:6" s="69" customFormat="1" ht="12">
      <c r="A184" s="63"/>
      <c r="B184" s="91"/>
      <c r="C184" s="76"/>
      <c r="D184" s="92"/>
      <c r="E184" s="67"/>
      <c r="F184" s="67"/>
    </row>
    <row r="185" spans="1:6" s="69" customFormat="1" ht="12">
      <c r="A185" s="63"/>
      <c r="B185" s="76"/>
      <c r="C185" s="76"/>
      <c r="D185" s="92"/>
      <c r="E185" s="67"/>
      <c r="F185" s="67"/>
    </row>
    <row r="186" spans="1:6" s="69" customFormat="1" ht="12">
      <c r="A186" s="63"/>
      <c r="B186" s="76"/>
      <c r="C186" s="76"/>
      <c r="D186" s="92"/>
      <c r="E186" s="67"/>
      <c r="F186" s="67"/>
    </row>
    <row r="187" spans="1:6" s="69" customFormat="1" ht="12">
      <c r="A187" s="63"/>
      <c r="B187" s="76"/>
      <c r="C187" s="76"/>
      <c r="D187" s="92"/>
      <c r="E187" s="67"/>
      <c r="F187" s="67"/>
    </row>
    <row r="188" spans="1:6" s="69" customFormat="1" ht="12">
      <c r="A188" s="63"/>
      <c r="B188" s="76"/>
      <c r="C188" s="76"/>
      <c r="D188" s="92"/>
      <c r="E188" s="67"/>
      <c r="F188" s="67"/>
    </row>
    <row r="189" spans="1:6" s="69" customFormat="1" ht="12">
      <c r="A189" s="63"/>
      <c r="B189" s="76"/>
      <c r="C189" s="76"/>
      <c r="D189" s="92"/>
      <c r="E189" s="67"/>
      <c r="F189" s="67"/>
    </row>
    <row r="190" spans="1:6" s="69" customFormat="1" ht="12">
      <c r="A190" s="63"/>
      <c r="B190" s="76"/>
      <c r="C190" s="76"/>
      <c r="D190" s="92"/>
      <c r="E190" s="67"/>
      <c r="F190" s="67"/>
    </row>
    <row r="191" spans="1:6" s="69" customFormat="1" ht="12">
      <c r="A191" s="63"/>
      <c r="B191" s="76"/>
      <c r="C191" s="76"/>
      <c r="D191" s="92"/>
      <c r="E191" s="67"/>
      <c r="F191" s="67"/>
    </row>
    <row r="192" spans="1:6" s="69" customFormat="1" ht="12">
      <c r="A192" s="63"/>
      <c r="B192" s="76"/>
      <c r="C192" s="76"/>
      <c r="D192" s="92"/>
      <c r="E192" s="67"/>
      <c r="F192" s="67"/>
    </row>
    <row r="193" spans="1:6" s="69" customFormat="1">
      <c r="A193" s="63"/>
      <c r="B193" s="64"/>
      <c r="C193" s="65"/>
      <c r="D193" s="66"/>
      <c r="E193" s="67"/>
      <c r="F193" s="68"/>
    </row>
    <row r="194" spans="1:6" s="69" customFormat="1" ht="12">
      <c r="A194" s="63"/>
      <c r="B194" s="70"/>
      <c r="C194" s="65"/>
      <c r="D194" s="66"/>
      <c r="E194" s="67"/>
      <c r="F194" s="71"/>
    </row>
    <row r="195" spans="1:6" s="69" customFormat="1" ht="12">
      <c r="A195" s="63"/>
      <c r="B195" s="72"/>
      <c r="C195" s="73"/>
      <c r="D195" s="66"/>
      <c r="E195" s="67"/>
      <c r="F195" s="67"/>
    </row>
    <row r="196" spans="1:6" s="69" customFormat="1" ht="12">
      <c r="A196" s="63"/>
      <c r="B196" s="74"/>
      <c r="C196" s="73"/>
      <c r="D196" s="66"/>
      <c r="E196" s="67"/>
      <c r="F196" s="67"/>
    </row>
    <row r="197" spans="1:6" s="69" customFormat="1" ht="12">
      <c r="A197" s="63"/>
      <c r="B197" s="74"/>
      <c r="C197" s="73"/>
      <c r="D197" s="66"/>
      <c r="E197" s="67"/>
      <c r="F197" s="67"/>
    </row>
    <row r="198" spans="1:6" s="69" customFormat="1" ht="12">
      <c r="A198" s="63"/>
      <c r="B198" s="75"/>
      <c r="C198" s="73"/>
      <c r="D198" s="66"/>
      <c r="E198" s="67"/>
      <c r="F198" s="67"/>
    </row>
    <row r="199" spans="1:6" s="69" customFormat="1" ht="12">
      <c r="A199" s="63"/>
      <c r="B199" s="76"/>
      <c r="C199" s="73"/>
      <c r="D199" s="66"/>
      <c r="E199" s="67"/>
      <c r="F199" s="67"/>
    </row>
    <row r="200" spans="1:6" s="69" customFormat="1">
      <c r="A200" s="63"/>
      <c r="B200" s="70"/>
      <c r="C200" s="65"/>
      <c r="D200" s="66"/>
      <c r="E200" s="77"/>
      <c r="F200" s="78"/>
    </row>
    <row r="201" spans="1:6" s="69" customFormat="1" ht="12">
      <c r="A201" s="63"/>
      <c r="B201" s="79"/>
      <c r="C201" s="76"/>
      <c r="D201" s="80"/>
      <c r="E201" s="67"/>
      <c r="F201" s="81"/>
    </row>
    <row r="202" spans="1:6" s="69" customFormat="1" ht="12">
      <c r="A202" s="63"/>
      <c r="B202" s="79"/>
      <c r="C202" s="76"/>
      <c r="D202" s="80"/>
      <c r="E202" s="67"/>
      <c r="F202" s="81"/>
    </row>
    <row r="203" spans="1:6" s="69" customFormat="1" ht="12">
      <c r="A203" s="63"/>
      <c r="B203" s="76"/>
      <c r="C203" s="76"/>
      <c r="D203" s="82"/>
      <c r="E203" s="83"/>
      <c r="F203" s="81"/>
    </row>
    <row r="204" spans="1:6" s="69" customFormat="1" ht="12">
      <c r="A204" s="63"/>
      <c r="B204" s="75"/>
      <c r="C204" s="76"/>
      <c r="D204" s="80"/>
      <c r="E204" s="67"/>
      <c r="F204" s="81"/>
    </row>
    <row r="205" spans="1:6" s="69" customFormat="1" ht="12">
      <c r="A205" s="63"/>
      <c r="B205" s="76"/>
      <c r="C205" s="76"/>
      <c r="D205" s="80"/>
      <c r="E205" s="67"/>
      <c r="F205" s="81"/>
    </row>
    <row r="206" spans="1:6" s="85" customFormat="1">
      <c r="A206" s="84"/>
      <c r="B206" s="87"/>
      <c r="D206" s="88"/>
      <c r="E206" s="77"/>
      <c r="F206" s="77"/>
    </row>
    <row r="207" spans="1:6" s="85" customFormat="1">
      <c r="A207" s="84"/>
      <c r="B207" s="74"/>
      <c r="C207" s="65"/>
      <c r="D207" s="66"/>
      <c r="E207" s="77"/>
      <c r="F207" s="78"/>
    </row>
    <row r="208" spans="1:6" s="85" customFormat="1">
      <c r="A208" s="84"/>
      <c r="B208" s="76"/>
      <c r="D208" s="80"/>
      <c r="E208" s="83"/>
      <c r="F208" s="81"/>
    </row>
    <row r="209" spans="1:6" s="85" customFormat="1">
      <c r="A209" s="84"/>
      <c r="B209" s="69"/>
      <c r="D209" s="80"/>
      <c r="E209" s="83"/>
      <c r="F209" s="81"/>
    </row>
    <row r="210" spans="1:6" s="85" customFormat="1">
      <c r="A210" s="84"/>
      <c r="B210" s="76"/>
      <c r="D210" s="76"/>
      <c r="E210" s="83"/>
      <c r="F210" s="81"/>
    </row>
    <row r="211" spans="1:6" s="85" customFormat="1">
      <c r="A211" s="84"/>
      <c r="B211" s="76"/>
      <c r="D211" s="76"/>
      <c r="E211" s="83"/>
      <c r="F211" s="81"/>
    </row>
    <row r="212" spans="1:6" s="85" customFormat="1">
      <c r="A212" s="84"/>
      <c r="B212" s="76"/>
      <c r="D212" s="76"/>
      <c r="E212" s="83"/>
      <c r="F212" s="81"/>
    </row>
    <row r="213" spans="1:6" s="85" customFormat="1">
      <c r="A213" s="84"/>
      <c r="B213" s="76"/>
      <c r="D213" s="76"/>
      <c r="E213" s="83"/>
      <c r="F213" s="81"/>
    </row>
    <row r="214" spans="1:6" s="85" customFormat="1">
      <c r="A214" s="84"/>
      <c r="B214" s="76"/>
      <c r="D214" s="76"/>
      <c r="E214" s="83"/>
      <c r="F214" s="81"/>
    </row>
    <row r="215" spans="1:6" s="85" customFormat="1">
      <c r="A215" s="84"/>
      <c r="B215" s="76"/>
      <c r="D215" s="76"/>
      <c r="E215" s="83"/>
      <c r="F215" s="81"/>
    </row>
    <row r="216" spans="1:6" s="85" customFormat="1">
      <c r="A216" s="84"/>
      <c r="B216" s="76"/>
      <c r="D216" s="76"/>
      <c r="E216" s="89"/>
      <c r="F216" s="81"/>
    </row>
    <row r="217" spans="1:6" s="85" customFormat="1">
      <c r="A217" s="84"/>
      <c r="B217" s="76"/>
      <c r="D217" s="76"/>
      <c r="E217" s="89"/>
      <c r="F217" s="81"/>
    </row>
    <row r="218" spans="1:6" s="85" customFormat="1">
      <c r="A218" s="84"/>
      <c r="B218" s="76"/>
      <c r="D218" s="76"/>
      <c r="E218" s="89"/>
      <c r="F218" s="81"/>
    </row>
    <row r="219" spans="1:6" s="85" customFormat="1">
      <c r="A219" s="84"/>
      <c r="B219" s="76"/>
      <c r="D219" s="76"/>
      <c r="E219" s="89"/>
      <c r="F219" s="81"/>
    </row>
    <row r="220" spans="1:6" s="85" customFormat="1">
      <c r="A220" s="84"/>
      <c r="B220" s="76"/>
      <c r="D220" s="76"/>
      <c r="E220" s="89"/>
      <c r="F220" s="81"/>
    </row>
    <row r="221" spans="1:6" s="85" customFormat="1">
      <c r="A221" s="84"/>
      <c r="B221" s="76"/>
      <c r="D221" s="76"/>
      <c r="E221" s="89"/>
      <c r="F221" s="81"/>
    </row>
    <row r="222" spans="1:6" s="85" customFormat="1">
      <c r="A222" s="84"/>
      <c r="B222" s="76"/>
      <c r="D222" s="76"/>
      <c r="E222" s="89"/>
      <c r="F222" s="81"/>
    </row>
    <row r="223" spans="1:6" s="85" customFormat="1">
      <c r="A223" s="84"/>
      <c r="B223" s="76"/>
      <c r="D223" s="76"/>
      <c r="E223" s="89"/>
      <c r="F223" s="81"/>
    </row>
    <row r="224" spans="1:6" s="85" customFormat="1">
      <c r="A224" s="84"/>
      <c r="B224" s="87"/>
      <c r="C224" s="65"/>
      <c r="D224" s="66"/>
      <c r="E224" s="83"/>
      <c r="F224" s="78"/>
    </row>
    <row r="225" spans="1:6" s="85" customFormat="1">
      <c r="A225" s="84"/>
      <c r="B225" s="76"/>
      <c r="D225" s="76"/>
      <c r="E225" s="89"/>
      <c r="F225" s="81"/>
    </row>
    <row r="226" spans="1:6" s="85" customFormat="1">
      <c r="A226" s="84"/>
      <c r="B226" s="76"/>
      <c r="D226" s="76"/>
      <c r="E226" s="89"/>
      <c r="F226" s="81"/>
    </row>
    <row r="227" spans="1:6" s="85" customFormat="1">
      <c r="A227" s="84"/>
      <c r="B227" s="76"/>
      <c r="D227" s="76"/>
      <c r="E227" s="89"/>
      <c r="F227" s="81"/>
    </row>
    <row r="228" spans="1:6" s="85" customFormat="1">
      <c r="A228" s="84"/>
      <c r="B228" s="76"/>
      <c r="D228" s="76"/>
      <c r="E228" s="89"/>
      <c r="F228" s="81"/>
    </row>
    <row r="229" spans="1:6" s="85" customFormat="1">
      <c r="A229" s="84"/>
      <c r="B229" s="76"/>
      <c r="D229" s="76"/>
      <c r="E229" s="89"/>
      <c r="F229" s="81"/>
    </row>
    <row r="230" spans="1:6" s="85" customFormat="1">
      <c r="A230" s="84"/>
      <c r="B230" s="76"/>
      <c r="D230" s="76"/>
      <c r="E230" s="89"/>
      <c r="F230" s="81"/>
    </row>
    <row r="231" spans="1:6" s="85" customFormat="1">
      <c r="A231" s="84"/>
      <c r="B231" s="76"/>
      <c r="D231" s="76"/>
      <c r="E231" s="89"/>
      <c r="F231" s="81"/>
    </row>
    <row r="232" spans="1:6" s="85" customFormat="1">
      <c r="A232" s="84"/>
      <c r="B232" s="76"/>
      <c r="D232" s="76"/>
      <c r="E232" s="89"/>
      <c r="F232" s="81"/>
    </row>
    <row r="233" spans="1:6" s="85" customFormat="1">
      <c r="A233" s="84"/>
      <c r="B233" s="76"/>
      <c r="D233" s="76"/>
      <c r="E233" s="89"/>
      <c r="F233" s="81"/>
    </row>
    <row r="234" spans="1:6" s="85" customFormat="1">
      <c r="A234" s="84"/>
      <c r="B234" s="76"/>
      <c r="D234" s="76"/>
      <c r="E234" s="89"/>
      <c r="F234" s="81"/>
    </row>
    <row r="235" spans="1:6" s="85" customFormat="1">
      <c r="A235" s="84"/>
      <c r="B235" s="76"/>
      <c r="D235" s="76"/>
      <c r="E235" s="89"/>
      <c r="F235" s="81"/>
    </row>
    <row r="236" spans="1:6" s="85" customFormat="1">
      <c r="A236" s="84"/>
      <c r="B236" s="76"/>
      <c r="D236" s="76"/>
      <c r="E236" s="89"/>
      <c r="F236" s="81"/>
    </row>
    <row r="237" spans="1:6" s="85" customFormat="1">
      <c r="A237" s="84"/>
      <c r="B237" s="76"/>
      <c r="D237" s="76"/>
      <c r="E237" s="89"/>
      <c r="F237" s="81"/>
    </row>
    <row r="238" spans="1:6" s="85" customFormat="1">
      <c r="A238" s="84"/>
      <c r="B238" s="76"/>
      <c r="D238" s="76"/>
      <c r="E238" s="89"/>
      <c r="F238" s="81"/>
    </row>
    <row r="239" spans="1:6" s="85" customFormat="1">
      <c r="A239" s="84"/>
      <c r="B239" s="76"/>
      <c r="D239" s="76"/>
      <c r="E239" s="89"/>
      <c r="F239" s="81"/>
    </row>
    <row r="240" spans="1:6" s="85" customFormat="1">
      <c r="A240" s="84"/>
      <c r="B240" s="76"/>
      <c r="D240" s="76"/>
      <c r="E240" s="89"/>
      <c r="F240" s="81"/>
    </row>
    <row r="241" spans="1:6" s="85" customFormat="1">
      <c r="A241" s="84"/>
      <c r="B241" s="76"/>
      <c r="D241" s="76"/>
      <c r="E241" s="89"/>
      <c r="F241" s="81"/>
    </row>
    <row r="242" spans="1:6" s="85" customFormat="1">
      <c r="A242" s="84"/>
      <c r="B242" s="90"/>
      <c r="C242" s="65"/>
      <c r="D242" s="66"/>
      <c r="E242" s="77"/>
      <c r="F242" s="109"/>
    </row>
    <row r="243" spans="1:6" s="85" customFormat="1">
      <c r="A243" s="84"/>
      <c r="B243" s="141"/>
      <c r="C243" s="143"/>
      <c r="D243" s="141"/>
      <c r="E243" s="144"/>
      <c r="F243" s="142"/>
    </row>
    <row r="244" spans="1:6" s="140" customFormat="1">
      <c r="A244" s="139"/>
      <c r="B244" s="145"/>
      <c r="C244" s="147"/>
      <c r="D244" s="145"/>
      <c r="E244" s="148"/>
      <c r="F244" s="146"/>
    </row>
    <row r="245" spans="1:6" s="140" customFormat="1">
      <c r="A245" s="139"/>
      <c r="B245" s="149"/>
      <c r="C245" s="151"/>
      <c r="D245" s="149"/>
      <c r="E245" s="152"/>
      <c r="F245" s="150"/>
    </row>
    <row r="246" spans="1:6" s="140" customFormat="1">
      <c r="A246" s="139"/>
      <c r="B246" s="153"/>
      <c r="C246" s="155"/>
      <c r="D246" s="153"/>
      <c r="E246" s="156"/>
      <c r="F246" s="154"/>
    </row>
    <row r="247" spans="1:6" s="140" customFormat="1">
      <c r="A247" s="139"/>
      <c r="B247" s="157"/>
      <c r="C247" s="159"/>
      <c r="D247" s="157"/>
      <c r="E247" s="160"/>
      <c r="F247" s="158"/>
    </row>
    <row r="248" spans="1:6" s="140" customFormat="1">
      <c r="A248" s="139"/>
      <c r="B248" s="161"/>
      <c r="C248" s="164"/>
      <c r="D248" s="161"/>
      <c r="E248" s="165"/>
      <c r="F248" s="162"/>
    </row>
    <row r="249" spans="1:6" s="164" customFormat="1">
      <c r="A249" s="163"/>
      <c r="B249" s="161"/>
      <c r="D249" s="161"/>
      <c r="E249" s="165"/>
      <c r="F249" s="162"/>
    </row>
    <row r="250" spans="1:6" s="164" customFormat="1">
      <c r="A250" s="163"/>
      <c r="B250" s="161"/>
      <c r="D250" s="161"/>
      <c r="E250" s="165"/>
      <c r="F250" s="162"/>
    </row>
    <row r="251" spans="1:6" s="85" customFormat="1">
      <c r="A251" s="84"/>
      <c r="B251" s="91"/>
      <c r="D251" s="92"/>
      <c r="E251" s="67"/>
      <c r="F251" s="78"/>
    </row>
    <row r="252" spans="1:6" s="85" customFormat="1">
      <c r="A252" s="84"/>
      <c r="B252" s="75"/>
      <c r="C252" s="93"/>
      <c r="D252" s="92"/>
      <c r="E252" s="67"/>
      <c r="F252" s="81"/>
    </row>
    <row r="253" spans="1:6" s="85" customFormat="1">
      <c r="A253" s="84"/>
      <c r="B253" s="94"/>
      <c r="C253" s="93"/>
      <c r="D253" s="81"/>
      <c r="E253" s="83"/>
      <c r="F253" s="81"/>
    </row>
    <row r="254" spans="1:6" s="85" customFormat="1">
      <c r="A254" s="84"/>
      <c r="B254" s="94"/>
      <c r="D254" s="95"/>
      <c r="E254" s="83"/>
      <c r="F254" s="81"/>
    </row>
    <row r="255" spans="1:6" s="85" customFormat="1">
      <c r="A255" s="84"/>
      <c r="B255" s="94"/>
      <c r="D255" s="95"/>
      <c r="E255" s="83"/>
      <c r="F255" s="77"/>
    </row>
    <row r="256" spans="1:6" s="58" customFormat="1">
      <c r="A256" s="57"/>
      <c r="B256" s="61"/>
      <c r="D256" s="62"/>
      <c r="E256" s="60"/>
      <c r="F256" s="59"/>
    </row>
    <row r="257" spans="1:4">
      <c r="A257" s="21"/>
      <c r="B257" s="27"/>
      <c r="C257" s="22"/>
      <c r="D257" s="25"/>
    </row>
    <row r="258" spans="1:4">
      <c r="B258" s="27"/>
      <c r="C258" s="22"/>
      <c r="D258" s="25"/>
    </row>
    <row r="259" spans="1:4">
      <c r="B259" s="27"/>
      <c r="C259" s="22"/>
      <c r="D259" s="25"/>
    </row>
    <row r="260" spans="1:4">
      <c r="B260" s="27"/>
      <c r="C260" s="22"/>
      <c r="D260" s="25"/>
    </row>
    <row r="261" spans="1:4">
      <c r="B261" s="27"/>
      <c r="C261" s="22"/>
      <c r="D261" s="25"/>
    </row>
    <row r="262" spans="1:4">
      <c r="B262" s="27"/>
      <c r="C262" s="22"/>
      <c r="D262" s="25"/>
    </row>
  </sheetData>
  <sortState ref="A26:F35">
    <sortCondition ref="A28"/>
  </sortState>
  <phoneticPr fontId="0" type="noConversion"/>
  <pageMargins left="0.78740157499999996" right="0.78740157499999996" top="0.984251969" bottom="0.984251969" header="0.4921259845" footer="0.4921259845"/>
  <pageSetup paperSize="9" scale="75" orientation="portrait" horizontalDpi="4294967293" r:id="rId1"/>
  <headerFooter alignWithMargins="0">
    <oddFooter>Stránka &amp;P z &amp;N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stavební část</vt:lpstr>
      <vt:lpstr>'stavební část'!Názvy_tisku</vt:lpstr>
    </vt:vector>
  </TitlesOfParts>
  <Company>*****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</dc:creator>
  <cp:lastModifiedBy>Máca</cp:lastModifiedBy>
  <cp:lastPrinted>2022-04-06T07:29:33Z</cp:lastPrinted>
  <dcterms:created xsi:type="dcterms:W3CDTF">2001-12-24T11:20:39Z</dcterms:created>
  <dcterms:modified xsi:type="dcterms:W3CDTF">2022-04-06T11:18:09Z</dcterms:modified>
</cp:coreProperties>
</file>